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13_ncr:1_{09502213-C860-4C6B-B951-032777BFF345}" xr6:coauthVersionLast="47" xr6:coauthVersionMax="47" xr10:uidLastSave="{00000000-0000-0000-0000-000000000000}"/>
  <bookViews>
    <workbookView xWindow="0" yWindow="2175" windowWidth="18000" windowHeight="9285" activeTab="3" xr2:uid="{4229146A-F25F-431D-A27D-D0134539183E}"/>
  </bookViews>
  <sheets>
    <sheet name="KITA Feb 25" sheetId="1" r:id="rId1"/>
    <sheet name="KITA March 25" sheetId="2" r:id="rId2"/>
    <sheet name="KITA April 25" sheetId="3" r:id="rId3"/>
    <sheet name="KITA May 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/>
  <c r="H12" i="6"/>
  <c r="C12" i="6"/>
  <c r="B12" i="6"/>
  <c r="H11" i="6"/>
  <c r="C11" i="6"/>
  <c r="B11" i="6"/>
  <c r="H10" i="6"/>
  <c r="C10" i="6"/>
  <c r="B10" i="6" s="1"/>
  <c r="H9" i="6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H14" i="2" s="1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25" i="1"/>
  <c r="C26" i="1"/>
  <c r="C27" i="1"/>
  <c r="C28" i="1"/>
  <c r="C29" i="1"/>
  <c r="C30" i="1"/>
  <c r="C31" i="1"/>
  <c r="B28" i="1"/>
  <c r="B30" i="1"/>
  <c r="B25" i="1"/>
  <c r="G32" i="1"/>
  <c r="F32" i="1"/>
  <c r="E32" i="1"/>
  <c r="D32" i="1"/>
  <c r="H31" i="1"/>
  <c r="H30" i="1"/>
  <c r="H29" i="1"/>
  <c r="B29" i="1"/>
  <c r="H28" i="1"/>
  <c r="H27" i="1"/>
  <c r="B27" i="1"/>
  <c r="H26" i="1"/>
  <c r="B26" i="1"/>
  <c r="H25" i="1"/>
  <c r="H32" i="1" s="1"/>
  <c r="G14" i="1"/>
  <c r="F14" i="1"/>
  <c r="E14" i="1"/>
  <c r="D14" i="1"/>
  <c r="H13" i="1"/>
  <c r="C13" i="1"/>
  <c r="B13" i="1" s="1"/>
  <c r="H12" i="1"/>
  <c r="C12" i="1"/>
  <c r="B12" i="1"/>
  <c r="H11" i="1"/>
  <c r="C11" i="1"/>
  <c r="B11" i="1" s="1"/>
  <c r="H10" i="1"/>
  <c r="C10" i="1"/>
  <c r="B10" i="1" s="1"/>
  <c r="H9" i="1"/>
  <c r="C9" i="1"/>
  <c r="B9" i="1"/>
  <c r="H8" i="1"/>
  <c r="C8" i="1"/>
  <c r="B8" i="1" s="1"/>
  <c r="H7" i="1"/>
  <c r="H14" i="1" s="1"/>
  <c r="C7" i="1"/>
  <c r="B7" i="1"/>
  <c r="Q32" i="1" l="1"/>
  <c r="A2" i="1" s="1"/>
  <c r="H32" i="2"/>
  <c r="A2" i="2" s="1"/>
  <c r="A2" i="3" s="1"/>
  <c r="H32" i="3"/>
  <c r="H14" i="6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6" l="1"/>
  <c r="C31" i="3"/>
  <c r="L4" i="3"/>
  <c r="K30" i="2"/>
  <c r="L29" i="2"/>
  <c r="K12" i="2"/>
  <c r="L11" i="2"/>
  <c r="C28" i="2"/>
  <c r="B29" i="2"/>
  <c r="K28" i="1"/>
  <c r="L27" i="1"/>
  <c r="L13" i="3" l="1"/>
  <c r="L22" i="3"/>
  <c r="L31" i="3" s="1"/>
  <c r="C30" i="3"/>
  <c r="B31" i="3"/>
  <c r="C27" i="2"/>
  <c r="B28" i="2"/>
  <c r="K11" i="2"/>
  <c r="L10" i="2"/>
  <c r="K29" i="2"/>
  <c r="L28" i="2"/>
  <c r="K27" i="1"/>
  <c r="L26" i="1"/>
  <c r="B30" i="3" l="1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K30" i="3" l="1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<sst xmlns="http://schemas.openxmlformats.org/spreadsheetml/2006/main" count="213" uniqueCount="18">
  <si>
    <t>Weekly Time Record</t>
  </si>
  <si>
    <t>KITA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</si>
  <si>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</si>
  <si>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</si>
  <si>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</si>
  <si>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</si>
  <si>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</si>
  <si>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</si>
  <si>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</si>
  <si>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</si>
  <si>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</si>
  <si>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</si>
  <si>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</si>
  <si>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</si>
  <si>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</si>
  <si>
    <t>Travel to Ethiopia</t>
  </si>
  <si>
    <t>KOM</t>
  </si>
  <si>
    <t>AGRI-MOCKS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</si>
</sst>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761999</xdr:colOff>
      <xdr:row>0</xdr:row>
      <xdr:rowOff>0</xdr:rowOff>
    </xdr:from>
    <xdr:to>
      <xdr:col>1</xdr:col>
      <xdr:colOff>493394</xdr:colOff>
      <xdr:row>1</xdr:row>
      <xdr:rowOff>19050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927BF6D5-1B04-4849-9327-B9ACE8638BE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493395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493395</xdr:colOff>
      <xdr:row>19</xdr:row>
      <xdr:rowOff>28575</xdr:rowOff>
    </xdr:to>
    <xdr:pic>
      <xdr:nvPicPr>
        <xdr:cNvPr id="1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05250"/>
          <a:ext cx="493395" cy="333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18</xdr:row>
      <xdr:rowOff>0</xdr:rowOff>
    </xdr:from>
    <xdr:ext cx="493395" cy="333375"/>
    <xdr:pic>
      <xdr:nvPicPr>
        <xdr:cNvPr id="15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05250"/>
          <a:ext cx="493395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9</xdr:col>
      <xdr:colOff>761999</xdr:colOff>
      <xdr:row>0</xdr:row>
      <xdr:rowOff>0</xdr:rowOff>
    </xdr:from>
    <xdr:ext cx="493395" cy="333375"/>
    <xdr:pic>
      <xdr:nvPicPr>
        <xdr:cNvPr id="1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493395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761999</xdr:colOff>
      <xdr:row>0</xdr:row>
      <xdr:rowOff>0</xdr:rowOff>
    </xdr:from>
    <xdr:to>
      <xdr:col>1</xdr:col>
      <xdr:colOff>493394</xdr:colOff>
      <xdr:row>1</xdr:row>
      <xdr:rowOff>19050</xdr:rowOff>
    </xdr:to>
    <xdr:pic>
      <xdr:nvPicPr>
        <xdr:cNvPr id="1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493395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493395</xdr:colOff>
      <xdr:row>19</xdr:row>
      <xdr:rowOff>142875</xdr:rowOff>
    </xdr:to>
    <xdr:pic>
      <xdr:nvPicPr>
        <xdr:cNvPr id="15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67225"/>
          <a:ext cx="493395" cy="333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18</xdr:row>
      <xdr:rowOff>0</xdr:rowOff>
    </xdr:from>
    <xdr:ext cx="493395" cy="333375"/>
    <xdr:pic>
      <xdr:nvPicPr>
        <xdr:cNvPr id="1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4467225"/>
          <a:ext cx="493395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9</xdr:col>
      <xdr:colOff>761999</xdr:colOff>
      <xdr:row>0</xdr:row>
      <xdr:rowOff>0</xdr:rowOff>
    </xdr:from>
    <xdr:ext cx="493395" cy="333375"/>
    <xdr:pic>
      <xdr:nvPicPr>
        <xdr:cNvPr id="19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4" y="0"/>
          <a:ext cx="493395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0</xdr:row>
      <xdr:rowOff>57150</xdr:rowOff>
    </xdr:from>
    <xdr:to>
      <xdr:col>1</xdr:col>
      <xdr:colOff>523875</xdr:colOff>
      <xdr:row>0</xdr:row>
      <xdr:rowOff>390525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57150"/>
          <a:ext cx="514351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485775</xdr:colOff>
      <xdr:row>19</xdr:row>
      <xdr:rowOff>38100</xdr:rowOff>
    </xdr:to>
    <xdr:pic>
      <xdr:nvPicPr>
        <xdr:cNvPr id="5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24400"/>
          <a:ext cx="485775" cy="3429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18</xdr:row>
      <xdr:rowOff>0</xdr:rowOff>
    </xdr:from>
    <xdr:ext cx="493395" cy="333375"/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476750"/>
          <a:ext cx="493395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9</xdr:col>
      <xdr:colOff>761999</xdr:colOff>
      <xdr:row>0</xdr:row>
      <xdr:rowOff>0</xdr:rowOff>
    </xdr:from>
    <xdr:ext cx="493395" cy="333375"/>
    <xdr:pic>
      <xdr:nvPicPr>
        <xdr:cNvPr id="9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799" y="0"/>
          <a:ext cx="493395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12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1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0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9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topLeftCell="A22" workbookViewId="0">
      <selection activeCell="S28" sqref="S28"/>
    </sheetView>
  </sheetViews>
  <sheetFormatPr defaultColWidth="11.42578125" defaultRowHeight="15" x14ac:dyDescent="0.25"/>
  <cols>
    <col min="2" max="8" width="15.7109375" customWidth="1"/>
    <col min="11" max="17" width="15.7109375" customWidth="1"/>
  </cols>
  <sheetData>
    <row r="1" spans="1:17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0.25" thickBot="1" x14ac:dyDescent="0.3">
      <c r="A2" s="14">
        <f>H14+H32+Q14+Q32</f>
        <v>1.5</v>
      </c>
      <c r="B2" s="2" t="s">
        <v>1</v>
      </c>
      <c r="C2" s="1"/>
      <c r="D2" s="1"/>
      <c r="E2" s="1"/>
      <c r="F2" s="1"/>
      <c r="G2" s="1"/>
      <c r="H2" s="1"/>
      <c r="J2" s="1"/>
      <c r="K2" s="2" t="s">
        <v>1</v>
      </c>
      <c r="L2" s="1"/>
      <c r="M2" s="1"/>
      <c r="N2" s="1"/>
      <c r="O2" s="1"/>
      <c r="P2" s="1"/>
      <c r="Q2" s="1"/>
    </row>
    <row r="3" spans="1:17" ht="15.75" thickBot="1" x14ac:dyDescent="0.3">
      <c r="A3" s="1"/>
      <c r="B3" s="3" t="s">
        <v>2</v>
      </c>
      <c r="C3" s="18" t="s">
        <v>14</v>
      </c>
      <c r="D3" s="18"/>
      <c r="E3" s="1"/>
      <c r="F3" s="4"/>
      <c r="G3" s="19"/>
      <c r="H3" s="19"/>
      <c r="J3" s="1"/>
      <c r="K3" s="3" t="s">
        <v>2</v>
      </c>
      <c r="L3" s="18" t="s">
        <v>14</v>
      </c>
      <c r="M3" s="18"/>
      <c r="N3" s="1"/>
      <c r="O3" s="4"/>
      <c r="P3" s="19"/>
      <c r="Q3" s="19"/>
    </row>
    <row r="4" spans="1:17" ht="15.75" thickBot="1" x14ac:dyDescent="0.3">
      <c r="A4" s="1"/>
      <c r="B4" s="5" t="s">
        <v>3</v>
      </c>
      <c r="C4" s="20">
        <v>45695</v>
      </c>
      <c r="D4" s="20"/>
      <c r="E4" s="1"/>
      <c r="F4" s="1"/>
      <c r="G4" s="1"/>
      <c r="H4" s="1"/>
      <c r="J4" s="1"/>
      <c r="K4" s="5" t="s">
        <v>3</v>
      </c>
      <c r="L4" s="20">
        <v>45709</v>
      </c>
      <c r="M4" s="20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0" x14ac:dyDescent="0.25">
      <c r="A6" s="1"/>
      <c r="B6" s="7" t="s">
        <v>4</v>
      </c>
      <c r="C6" s="7" t="s">
        <v>5</v>
      </c>
      <c r="D6" s="1" t="s">
        <v>13</v>
      </c>
      <c r="E6" s="1" t="s">
        <v>12</v>
      </c>
      <c r="F6" s="1" t="s">
        <v>7</v>
      </c>
      <c r="G6" s="1" t="s">
        <v>8</v>
      </c>
      <c r="H6" s="1" t="s">
        <v>9</v>
      </c>
      <c r="J6" s="1"/>
      <c r="K6" s="7" t="s">
        <v>4</v>
      </c>
      <c r="L6" s="7" t="s">
        <v>5</v>
      </c>
      <c r="M6" s="1" t="s">
        <v>13</v>
      </c>
      <c r="N6" s="1" t="s">
        <v>12</v>
      </c>
      <c r="O6" s="1" t="s">
        <v>7</v>
      </c>
      <c r="P6" s="1" t="s">
        <v>8</v>
      </c>
      <c r="Q6" s="1" t="s">
        <v>9</v>
      </c>
    </row>
    <row r="7" spans="1:17" ht="20.100000000000001" customHeight="1" x14ac:dyDescent="0.25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 x14ac:dyDescent="0.25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 x14ac:dyDescent="0.25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 x14ac:dyDescent="0.25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 x14ac:dyDescent="0.25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 x14ac:dyDescent="0.25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 x14ac:dyDescent="0.25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8" thickBot="1" x14ac:dyDescent="0.3">
      <c r="A14" s="1"/>
      <c r="B14" s="1"/>
      <c r="C14" s="11" t="s">
        <v>10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10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.75" thickTop="1" x14ac:dyDescent="0.25">
      <c r="A15" s="1"/>
      <c r="B15" s="1"/>
      <c r="C15" s="1"/>
      <c r="D15" s="21" t="s">
        <v>14</v>
      </c>
      <c r="E15" s="21"/>
      <c r="F15" s="21"/>
      <c r="G15" s="21"/>
      <c r="H15" s="6"/>
      <c r="J15" s="1"/>
      <c r="K15" s="1"/>
      <c r="L15" s="1"/>
      <c r="M15" s="21" t="s">
        <v>14</v>
      </c>
      <c r="N15" s="21"/>
      <c r="O15" s="21"/>
      <c r="P15" s="21"/>
      <c r="Q15" s="6"/>
    </row>
    <row r="16" spans="1:17" x14ac:dyDescent="0.25">
      <c r="A16" s="1"/>
      <c r="B16" s="1"/>
      <c r="C16" s="1"/>
      <c r="D16" s="15" t="s">
        <v>11</v>
      </c>
      <c r="E16" s="16"/>
      <c r="F16" s="16"/>
      <c r="G16" s="16"/>
      <c r="H16" s="13" t="s">
        <v>5</v>
      </c>
      <c r="J16" s="1"/>
      <c r="K16" s="1"/>
      <c r="L16" s="1"/>
      <c r="M16" s="15" t="s">
        <v>11</v>
      </c>
      <c r="N16" s="16"/>
      <c r="O16" s="16"/>
      <c r="P16" s="16"/>
      <c r="Q16" s="13" t="s">
        <v>5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4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0.25" thickBot="1" x14ac:dyDescent="0.3">
      <c r="A20" s="1"/>
      <c r="B20" s="2" t="s">
        <v>1</v>
      </c>
      <c r="C20" s="1"/>
      <c r="D20" s="1"/>
      <c r="E20" s="1"/>
      <c r="F20" s="1"/>
      <c r="G20" s="1"/>
      <c r="H20" s="1"/>
      <c r="J20" s="1"/>
      <c r="K20" s="2" t="s">
        <v>1</v>
      </c>
      <c r="L20" s="1"/>
      <c r="M20" s="1"/>
      <c r="N20" s="1"/>
      <c r="O20" s="1"/>
      <c r="P20" s="1"/>
      <c r="Q20" s="1"/>
    </row>
    <row r="21" spans="1:17" ht="16.5" thickTop="1" thickBot="1" x14ac:dyDescent="0.3">
      <c r="A21" s="1"/>
      <c r="B21" s="3" t="s">
        <v>2</v>
      </c>
      <c r="C21" s="18" t="s">
        <v>14</v>
      </c>
      <c r="D21" s="18"/>
      <c r="E21" s="1"/>
      <c r="F21" s="4"/>
      <c r="G21" s="19"/>
      <c r="H21" s="19"/>
      <c r="J21" s="1"/>
      <c r="K21" s="3" t="s">
        <v>2</v>
      </c>
      <c r="L21" s="18" t="s">
        <v>14</v>
      </c>
      <c r="M21" s="18"/>
      <c r="N21" s="1"/>
      <c r="O21" s="4"/>
      <c r="P21" s="19"/>
      <c r="Q21" s="19"/>
    </row>
    <row r="22" spans="1:17" ht="15.75" thickBot="1" x14ac:dyDescent="0.3">
      <c r="A22" s="1"/>
      <c r="B22" s="5" t="s">
        <v>3</v>
      </c>
      <c r="C22" s="20">
        <v>45702</v>
      </c>
      <c r="D22" s="20"/>
      <c r="E22" s="1"/>
      <c r="F22" s="1"/>
      <c r="G22" s="1"/>
      <c r="H22" s="1"/>
      <c r="J22" s="1"/>
      <c r="K22" s="5" t="s">
        <v>3</v>
      </c>
      <c r="L22" s="20">
        <v>45716</v>
      </c>
      <c r="M22" s="20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5">
      <c r="A24" s="1"/>
      <c r="B24" s="7" t="s">
        <v>4</v>
      </c>
      <c r="C24" s="7" t="s">
        <v>5</v>
      </c>
      <c r="D24" s="1" t="s">
        <v>13</v>
      </c>
      <c r="E24" s="1" t="s">
        <v>6</v>
      </c>
      <c r="F24" s="1" t="s">
        <v>7</v>
      </c>
      <c r="G24" s="1" t="s">
        <v>8</v>
      </c>
      <c r="H24" s="1" t="s">
        <v>9</v>
      </c>
      <c r="J24" s="1"/>
      <c r="K24" s="7" t="s">
        <v>4</v>
      </c>
      <c r="L24" s="7" t="s">
        <v>5</v>
      </c>
      <c r="M24" s="1" t="s">
        <v>13</v>
      </c>
      <c r="N24" s="1" t="s">
        <v>6</v>
      </c>
      <c r="O24" s="1" t="s">
        <v>7</v>
      </c>
      <c r="P24" s="1" t="s">
        <v>8</v>
      </c>
      <c r="Q24" s="1" t="s">
        <v>9</v>
      </c>
    </row>
    <row r="25" spans="1:17" ht="20.100000000000001" customHeight="1" x14ac:dyDescent="0.25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 x14ac:dyDescent="0.25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 x14ac:dyDescent="0.25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>
        <v>1.5</v>
      </c>
      <c r="O27" s="9"/>
      <c r="P27" s="10" t="s">
        <v>17</v>
      </c>
      <c r="Q27" s="9">
        <f>IFERROR(SUM(M27:P27), "")</f>
        <v>1.5</v>
      </c>
    </row>
    <row r="28" spans="1:17" ht="20.100000000000001" customHeight="1" x14ac:dyDescent="0.25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 x14ac:dyDescent="0.25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 x14ac:dyDescent="0.25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 x14ac:dyDescent="0.25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8" thickBot="1" x14ac:dyDescent="0.3">
      <c r="A32" s="1"/>
      <c r="B32" s="1"/>
      <c r="C32" s="11" t="s">
        <v>10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10</v>
      </c>
      <c r="M32" s="12">
        <f>IFERROR(SUM(M25:M31), "")</f>
        <v>0</v>
      </c>
      <c r="N32" s="12">
        <f>IFERROR(SUM(N25:N31), "")</f>
        <v>1.5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1.5</v>
      </c>
    </row>
    <row r="33" spans="1:17" ht="15.75" thickTop="1" x14ac:dyDescent="0.25">
      <c r="A33" s="1"/>
      <c r="B33" s="1"/>
      <c r="C33" s="1"/>
      <c r="D33" s="21" t="s">
        <v>14</v>
      </c>
      <c r="E33" s="21"/>
      <c r="F33" s="21"/>
      <c r="G33" s="21"/>
      <c r="H33" s="6"/>
      <c r="J33" s="1"/>
      <c r="K33" s="1"/>
      <c r="L33" s="1"/>
      <c r="M33" s="21" t="s">
        <v>14</v>
      </c>
      <c r="N33" s="21"/>
      <c r="O33" s="21"/>
      <c r="P33" s="21"/>
      <c r="Q33" s="6"/>
    </row>
    <row r="34" spans="1:17" x14ac:dyDescent="0.25">
      <c r="A34" s="1"/>
      <c r="B34" s="1"/>
      <c r="C34" s="1"/>
      <c r="D34" s="15" t="s">
        <v>11</v>
      </c>
      <c r="E34" s="16"/>
      <c r="F34" s="16"/>
      <c r="G34" s="16"/>
      <c r="H34" s="13" t="s">
        <v>5</v>
      </c>
      <c r="J34" s="1"/>
      <c r="K34" s="1"/>
      <c r="L34" s="1"/>
      <c r="M34" s="15" t="s">
        <v>11</v>
      </c>
      <c r="N34" s="16"/>
      <c r="O34" s="16"/>
      <c r="P34" s="16"/>
      <c r="Q34" s="13" t="s">
        <v>5</v>
      </c>
    </row>
    <row r="35" spans="1:17" x14ac:dyDescent="0.25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topLeftCell="A15" workbookViewId="0">
      <selection activeCell="G29" sqref="G29"/>
    </sheetView>
  </sheetViews>
  <sheetFormatPr defaultColWidth="11.42578125" defaultRowHeight="15" x14ac:dyDescent="0.25"/>
  <cols>
    <col min="2" max="8" width="15.7109375" customWidth="1"/>
    <col min="11" max="17" width="15.7109375" customWidth="1"/>
  </cols>
  <sheetData>
    <row r="1" spans="1:17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0.25" thickBot="1" x14ac:dyDescent="0.3">
      <c r="A2" s="14">
        <f>'KITA Feb 25'!A2+'KITA March 25'!H14+'KITA March 25'!H32+'KITA March 25'!Q14+'KITA March 25'!Q32</f>
        <v>2.5</v>
      </c>
      <c r="B2" s="2" t="s">
        <v>1</v>
      </c>
      <c r="C2" s="1"/>
      <c r="D2" s="1"/>
      <c r="E2" s="1"/>
      <c r="F2" s="1"/>
      <c r="G2" s="1"/>
      <c r="H2" s="1"/>
      <c r="J2" s="1"/>
      <c r="K2" s="2" t="s">
        <v>1</v>
      </c>
      <c r="L2" s="1"/>
      <c r="M2" s="1"/>
      <c r="N2" s="1"/>
      <c r="O2" s="1"/>
      <c r="P2" s="1"/>
      <c r="Q2" s="1"/>
    </row>
    <row r="3" spans="1:17" ht="16.5" customHeight="1" thickBot="1" x14ac:dyDescent="0.3">
      <c r="A3" s="1"/>
      <c r="B3" s="3" t="s">
        <v>2</v>
      </c>
      <c r="C3" s="18" t="s">
        <v>14</v>
      </c>
      <c r="D3" s="18"/>
      <c r="E3" s="1"/>
      <c r="F3" s="4"/>
      <c r="G3" s="19"/>
      <c r="H3" s="19"/>
      <c r="J3" s="1"/>
      <c r="K3" s="3" t="s">
        <v>2</v>
      </c>
      <c r="L3" s="18" t="s">
        <v>14</v>
      </c>
      <c r="M3" s="18"/>
      <c r="N3" s="1"/>
      <c r="O3" s="4"/>
      <c r="P3" s="19"/>
      <c r="Q3" s="19"/>
    </row>
    <row r="4" spans="1:17" ht="15.75" thickBot="1" x14ac:dyDescent="0.3">
      <c r="A4" s="1"/>
      <c r="B4" s="5" t="s">
        <v>3</v>
      </c>
      <c r="C4" s="20">
        <v>45723</v>
      </c>
      <c r="D4" s="20"/>
      <c r="E4" s="1"/>
      <c r="F4" s="1"/>
      <c r="G4" s="1"/>
      <c r="H4" s="1"/>
      <c r="J4" s="1"/>
      <c r="K4" s="5" t="s">
        <v>3</v>
      </c>
      <c r="L4" s="20">
        <f>C22+7</f>
        <v>45737</v>
      </c>
      <c r="M4" s="20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5">
      <c r="A6" s="1"/>
      <c r="B6" s="7" t="s">
        <v>4</v>
      </c>
      <c r="C6" s="7" t="s">
        <v>5</v>
      </c>
      <c r="D6" s="1" t="s">
        <v>13</v>
      </c>
      <c r="E6" s="1" t="s">
        <v>12</v>
      </c>
      <c r="F6" s="1" t="s">
        <v>7</v>
      </c>
      <c r="G6" s="1" t="s">
        <v>8</v>
      </c>
      <c r="H6" s="1" t="s">
        <v>9</v>
      </c>
      <c r="J6" s="1"/>
      <c r="K6" s="7" t="s">
        <v>4</v>
      </c>
      <c r="L6" s="7" t="s">
        <v>5</v>
      </c>
      <c r="M6" s="1" t="s">
        <v>13</v>
      </c>
      <c r="N6" s="1" t="s">
        <v>12</v>
      </c>
      <c r="O6" s="1" t="s">
        <v>7</v>
      </c>
      <c r="P6" s="1" t="s">
        <v>8</v>
      </c>
      <c r="Q6" s="1" t="s">
        <v>9</v>
      </c>
    </row>
    <row r="7" spans="1:17" ht="20.100000000000001" customHeight="1" x14ac:dyDescent="0.25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 x14ac:dyDescent="0.25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 x14ac:dyDescent="0.25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 x14ac:dyDescent="0.25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 x14ac:dyDescent="0.25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 x14ac:dyDescent="0.25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 x14ac:dyDescent="0.25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8" thickBot="1" x14ac:dyDescent="0.3">
      <c r="A14" s="1"/>
      <c r="B14" s="1"/>
      <c r="C14" s="11" t="s">
        <v>10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10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.75" thickTop="1" x14ac:dyDescent="0.25">
      <c r="A15" s="1"/>
      <c r="B15" s="1"/>
      <c r="C15" s="1"/>
      <c r="D15" s="21"/>
      <c r="E15" s="21"/>
      <c r="F15" s="21"/>
      <c r="G15" s="21"/>
      <c r="H15" s="6"/>
      <c r="J15" s="1"/>
      <c r="K15" s="1"/>
      <c r="L15" s="1"/>
      <c r="M15" s="21"/>
      <c r="N15" s="21"/>
      <c r="O15" s="21"/>
      <c r="P15" s="21"/>
      <c r="Q15" s="6"/>
    </row>
    <row r="16" spans="1:17" x14ac:dyDescent="0.25">
      <c r="A16" s="1"/>
      <c r="B16" s="1"/>
      <c r="C16" s="1"/>
      <c r="D16" s="15" t="s">
        <v>11</v>
      </c>
      <c r="E16" s="16"/>
      <c r="F16" s="16"/>
      <c r="G16" s="16"/>
      <c r="H16" s="13" t="s">
        <v>5</v>
      </c>
      <c r="J16" s="1"/>
      <c r="K16" s="1"/>
      <c r="L16" s="1"/>
      <c r="M16" s="15" t="s">
        <v>11</v>
      </c>
      <c r="N16" s="16"/>
      <c r="O16" s="16"/>
      <c r="P16" s="16"/>
      <c r="Q16" s="13" t="s">
        <v>5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4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0.25" thickBot="1" x14ac:dyDescent="0.3">
      <c r="A20" s="1"/>
      <c r="B20" s="2" t="s">
        <v>1</v>
      </c>
      <c r="C20" s="1"/>
      <c r="D20" s="1"/>
      <c r="E20" s="1"/>
      <c r="F20" s="1"/>
      <c r="G20" s="1"/>
      <c r="H20" s="1"/>
      <c r="J20" s="1"/>
      <c r="K20" s="2" t="s">
        <v>1</v>
      </c>
      <c r="L20" s="1"/>
      <c r="M20" s="1"/>
      <c r="N20" s="1"/>
      <c r="O20" s="1"/>
      <c r="P20" s="1"/>
      <c r="Q20" s="1"/>
    </row>
    <row r="21" spans="1:17" ht="16.5" thickTop="1" thickBot="1" x14ac:dyDescent="0.3">
      <c r="A21" s="1"/>
      <c r="B21" s="3" t="s">
        <v>2</v>
      </c>
      <c r="C21" s="18" t="s">
        <v>14</v>
      </c>
      <c r="D21" s="18"/>
      <c r="E21" s="1"/>
      <c r="F21" s="4"/>
      <c r="G21" s="19"/>
      <c r="H21" s="19"/>
      <c r="J21" s="1"/>
      <c r="K21" s="3" t="s">
        <v>2</v>
      </c>
      <c r="L21" s="18" t="s">
        <v>14</v>
      </c>
      <c r="M21" s="18"/>
      <c r="N21" s="1"/>
      <c r="O21" s="4"/>
      <c r="P21" s="19"/>
      <c r="Q21" s="19"/>
    </row>
    <row r="22" spans="1:17" ht="15.75" thickBot="1" x14ac:dyDescent="0.3">
      <c r="A22" s="1"/>
      <c r="B22" s="5" t="s">
        <v>3</v>
      </c>
      <c r="C22" s="20">
        <f>C4+7</f>
        <v>45730</v>
      </c>
      <c r="D22" s="20"/>
      <c r="E22" s="1"/>
      <c r="F22" s="1"/>
      <c r="G22" s="1"/>
      <c r="H22" s="1"/>
      <c r="J22" s="1"/>
      <c r="K22" s="5" t="s">
        <v>3</v>
      </c>
      <c r="L22" s="20">
        <f>L4+7</f>
        <v>45744</v>
      </c>
      <c r="M22" s="20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5">
      <c r="A24" s="1"/>
      <c r="B24" s="7" t="s">
        <v>4</v>
      </c>
      <c r="C24" s="7" t="s">
        <v>5</v>
      </c>
      <c r="D24" s="1" t="s">
        <v>13</v>
      </c>
      <c r="E24" s="1" t="s">
        <v>6</v>
      </c>
      <c r="F24" s="1" t="s">
        <v>7</v>
      </c>
      <c r="G24" s="1" t="s">
        <v>8</v>
      </c>
      <c r="H24" s="1" t="s">
        <v>9</v>
      </c>
      <c r="J24" s="1"/>
      <c r="K24" s="7" t="s">
        <v>4</v>
      </c>
      <c r="L24" s="7" t="s">
        <v>5</v>
      </c>
      <c r="M24" s="1" t="s">
        <v>13</v>
      </c>
      <c r="N24" s="1" t="s">
        <v>6</v>
      </c>
      <c r="O24" s="1" t="s">
        <v>7</v>
      </c>
      <c r="P24" s="1" t="s">
        <v>8</v>
      </c>
      <c r="Q24" s="1" t="s">
        <v>9</v>
      </c>
    </row>
    <row r="25" spans="1:17" ht="20.100000000000001" customHeight="1" x14ac:dyDescent="0.25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 x14ac:dyDescent="0.25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 x14ac:dyDescent="0.25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 x14ac:dyDescent="0.25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 x14ac:dyDescent="0.25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>
        <v>1</v>
      </c>
      <c r="F29" s="9"/>
      <c r="G29" s="10" t="s">
        <v>17</v>
      </c>
      <c r="H29" s="9">
        <f>IFERROR(SUM(D29:G29), "")</f>
        <v>1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 x14ac:dyDescent="0.25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 x14ac:dyDescent="0.25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8" thickBot="1" x14ac:dyDescent="0.3">
      <c r="A32" s="1"/>
      <c r="B32" s="1"/>
      <c r="C32" s="11" t="s">
        <v>10</v>
      </c>
      <c r="D32" s="12">
        <f>IFERROR(SUM(D25:D31), "")</f>
        <v>0</v>
      </c>
      <c r="E32" s="12">
        <f>IFERROR(SUM(E25:E31), "")</f>
        <v>1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10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.75" thickTop="1" x14ac:dyDescent="0.25">
      <c r="A33" s="1"/>
      <c r="B33" s="1"/>
      <c r="C33" s="1"/>
      <c r="D33" s="21"/>
      <c r="E33" s="21"/>
      <c r="F33" s="21"/>
      <c r="G33" s="21"/>
      <c r="H33" s="6"/>
      <c r="J33" s="1"/>
      <c r="K33" s="1"/>
      <c r="L33" s="1"/>
      <c r="M33" s="21"/>
      <c r="N33" s="21"/>
      <c r="O33" s="21"/>
      <c r="P33" s="21"/>
      <c r="Q33" s="6"/>
    </row>
    <row r="34" spans="1:17" x14ac:dyDescent="0.25">
      <c r="A34" s="1"/>
      <c r="B34" s="1"/>
      <c r="C34" s="1"/>
      <c r="D34" s="15" t="s">
        <v>11</v>
      </c>
      <c r="E34" s="16"/>
      <c r="F34" s="16"/>
      <c r="G34" s="16"/>
      <c r="H34" s="13" t="s">
        <v>5</v>
      </c>
      <c r="J34" s="1"/>
      <c r="K34" s="1"/>
      <c r="L34" s="1"/>
      <c r="M34" s="15" t="s">
        <v>11</v>
      </c>
      <c r="N34" s="16"/>
      <c r="O34" s="16"/>
      <c r="P34" s="16"/>
      <c r="Q34" s="13" t="s">
        <v>5</v>
      </c>
    </row>
    <row r="35" spans="1:17" x14ac:dyDescent="0.25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topLeftCell="A24" workbookViewId="0">
      <selection activeCell="M15" sqref="M15:P15"/>
    </sheetView>
  </sheetViews>
  <sheetFormatPr defaultColWidth="11.42578125" defaultRowHeight="15" x14ac:dyDescent="0.25"/>
  <cols>
    <col min="2" max="8" width="15.7109375" customWidth="1"/>
    <col min="11" max="17" width="15.7109375" customWidth="1"/>
  </cols>
  <sheetData>
    <row r="1" spans="1:17" ht="36" customHeight="1" thickBot="1" x14ac:dyDescent="0.4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0.25" thickBot="1" x14ac:dyDescent="0.3">
      <c r="A2" s="14">
        <f>'KITA March 25'!A2+'KITA March 25'!H14+'KITA March 25'!H32+'KITA March 25'!Q14+'KITA March 25'!Q32</f>
        <v>3.5</v>
      </c>
      <c r="B2" s="2" t="s">
        <v>1</v>
      </c>
      <c r="C2" s="1"/>
      <c r="D2" s="1"/>
      <c r="E2" s="1"/>
      <c r="F2" s="1"/>
      <c r="G2" s="1"/>
      <c r="H2" s="1"/>
      <c r="J2" s="1"/>
      <c r="K2" s="2" t="s">
        <v>1</v>
      </c>
      <c r="L2" s="1"/>
      <c r="M2" s="1"/>
      <c r="N2" s="1"/>
      <c r="O2" s="1"/>
      <c r="P2" s="1"/>
      <c r="Q2" s="1"/>
    </row>
    <row r="3" spans="1:17" ht="15.75" thickBot="1" x14ac:dyDescent="0.3">
      <c r="A3" s="1"/>
      <c r="B3" s="3" t="s">
        <v>2</v>
      </c>
      <c r="C3" s="18" t="s">
        <v>14</v>
      </c>
      <c r="D3" s="18"/>
      <c r="E3" s="1"/>
      <c r="F3" s="4"/>
      <c r="G3" s="19"/>
      <c r="H3" s="19"/>
      <c r="J3" s="1"/>
      <c r="K3" s="3" t="s">
        <v>2</v>
      </c>
      <c r="L3" s="18" t="s">
        <v>14</v>
      </c>
      <c r="M3" s="18"/>
      <c r="N3" s="1"/>
      <c r="O3" s="4"/>
      <c r="P3" s="19"/>
      <c r="Q3" s="19"/>
    </row>
    <row r="4" spans="1:17" ht="15.75" thickBot="1" x14ac:dyDescent="0.3">
      <c r="A4" s="1"/>
      <c r="B4" s="5" t="s">
        <v>3</v>
      </c>
      <c r="C4" s="20">
        <v>45751</v>
      </c>
      <c r="D4" s="20"/>
      <c r="E4" s="1"/>
      <c r="F4" s="1"/>
      <c r="G4" s="1"/>
      <c r="H4" s="1"/>
      <c r="J4" s="1"/>
      <c r="K4" s="5" t="s">
        <v>3</v>
      </c>
      <c r="L4" s="20">
        <f>C22+7</f>
        <v>45765</v>
      </c>
      <c r="M4" s="20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5">
      <c r="A6" s="1"/>
      <c r="B6" s="7" t="s">
        <v>4</v>
      </c>
      <c r="C6" s="7" t="s">
        <v>5</v>
      </c>
      <c r="D6" s="1" t="s">
        <v>13</v>
      </c>
      <c r="E6" s="1" t="s">
        <v>12</v>
      </c>
      <c r="F6" s="1" t="s">
        <v>7</v>
      </c>
      <c r="G6" s="1" t="s">
        <v>8</v>
      </c>
      <c r="H6" s="1" t="s">
        <v>9</v>
      </c>
      <c r="J6" s="1"/>
      <c r="K6" s="7" t="s">
        <v>4</v>
      </c>
      <c r="L6" s="7" t="s">
        <v>5</v>
      </c>
      <c r="M6" s="1" t="s">
        <v>13</v>
      </c>
      <c r="N6" s="1" t="s">
        <v>12</v>
      </c>
      <c r="O6" s="1" t="s">
        <v>7</v>
      </c>
      <c r="P6" s="1" t="s">
        <v>8</v>
      </c>
      <c r="Q6" s="1" t="s">
        <v>9</v>
      </c>
    </row>
    <row r="7" spans="1:17" ht="20.100000000000001" customHeight="1" x14ac:dyDescent="0.25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 x14ac:dyDescent="0.25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 x14ac:dyDescent="0.25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 x14ac:dyDescent="0.25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 x14ac:dyDescent="0.25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 x14ac:dyDescent="0.25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 x14ac:dyDescent="0.25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8" thickBot="1" x14ac:dyDescent="0.3">
      <c r="A14" s="1"/>
      <c r="B14" s="1"/>
      <c r="C14" s="11" t="s">
        <v>10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10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.75" thickTop="1" x14ac:dyDescent="0.25">
      <c r="A15" s="1"/>
      <c r="B15" s="1"/>
      <c r="C15" s="1"/>
      <c r="D15" s="21" t="s">
        <v>14</v>
      </c>
      <c r="E15" s="21"/>
      <c r="F15" s="21"/>
      <c r="G15" s="21"/>
      <c r="H15" s="6"/>
      <c r="J15" s="1"/>
      <c r="K15" s="1"/>
      <c r="L15" s="1"/>
      <c r="M15" s="21" t="s">
        <v>14</v>
      </c>
      <c r="N15" s="21"/>
      <c r="O15" s="21"/>
      <c r="P15" s="21"/>
      <c r="Q15" s="6"/>
    </row>
    <row r="16" spans="1:17" x14ac:dyDescent="0.25">
      <c r="A16" s="1"/>
      <c r="B16" s="1"/>
      <c r="C16" s="1"/>
      <c r="D16" s="15" t="s">
        <v>11</v>
      </c>
      <c r="E16" s="16"/>
      <c r="F16" s="16"/>
      <c r="G16" s="16"/>
      <c r="H16" s="13" t="s">
        <v>5</v>
      </c>
      <c r="J16" s="1"/>
      <c r="K16" s="1"/>
      <c r="L16" s="1"/>
      <c r="M16" s="15" t="s">
        <v>11</v>
      </c>
      <c r="N16" s="16"/>
      <c r="O16" s="16"/>
      <c r="P16" s="16"/>
      <c r="Q16" s="13" t="s">
        <v>5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4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0.25" thickBot="1" x14ac:dyDescent="0.3">
      <c r="A20" s="1"/>
      <c r="B20" s="2" t="s">
        <v>1</v>
      </c>
      <c r="C20" s="1"/>
      <c r="D20" s="1"/>
      <c r="E20" s="1"/>
      <c r="F20" s="1"/>
      <c r="G20" s="1"/>
      <c r="H20" s="1"/>
      <c r="J20" s="1"/>
      <c r="K20" s="2" t="s">
        <v>1</v>
      </c>
      <c r="L20" s="1"/>
      <c r="M20" s="1"/>
      <c r="N20" s="1"/>
      <c r="O20" s="1"/>
      <c r="P20" s="1"/>
      <c r="Q20" s="1"/>
    </row>
    <row r="21" spans="1:17" ht="16.5" thickTop="1" thickBot="1" x14ac:dyDescent="0.3">
      <c r="A21" s="1"/>
      <c r="B21" s="3" t="s">
        <v>2</v>
      </c>
      <c r="C21" s="18" t="s">
        <v>14</v>
      </c>
      <c r="D21" s="18"/>
      <c r="E21" s="1"/>
      <c r="F21" s="4"/>
      <c r="G21" s="19"/>
      <c r="H21" s="19"/>
      <c r="J21" s="1"/>
      <c r="K21" s="3" t="s">
        <v>2</v>
      </c>
      <c r="L21" s="18" t="s">
        <v>14</v>
      </c>
      <c r="M21" s="18"/>
      <c r="N21" s="1"/>
      <c r="O21" s="4"/>
      <c r="P21" s="19"/>
      <c r="Q21" s="19"/>
    </row>
    <row r="22" spans="1:17" ht="15.75" thickBot="1" x14ac:dyDescent="0.3">
      <c r="A22" s="1"/>
      <c r="B22" s="5" t="s">
        <v>3</v>
      </c>
      <c r="C22" s="20">
        <f>C4+7</f>
        <v>45758</v>
      </c>
      <c r="D22" s="20"/>
      <c r="E22" s="1"/>
      <c r="F22" s="1"/>
      <c r="G22" s="1"/>
      <c r="H22" s="1"/>
      <c r="J22" s="1"/>
      <c r="K22" s="5" t="s">
        <v>3</v>
      </c>
      <c r="L22" s="20">
        <f>L4+7</f>
        <v>45772</v>
      </c>
      <c r="M22" s="20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5">
      <c r="A24" s="1"/>
      <c r="B24" s="7" t="s">
        <v>4</v>
      </c>
      <c r="C24" s="7" t="s">
        <v>5</v>
      </c>
      <c r="D24" s="1" t="s">
        <v>13</v>
      </c>
      <c r="E24" s="1" t="s">
        <v>6</v>
      </c>
      <c r="F24" s="1" t="s">
        <v>7</v>
      </c>
      <c r="G24" s="1" t="s">
        <v>8</v>
      </c>
      <c r="H24" s="1" t="s">
        <v>9</v>
      </c>
      <c r="J24" s="1"/>
      <c r="K24" s="7" t="s">
        <v>4</v>
      </c>
      <c r="L24" s="7" t="s">
        <v>5</v>
      </c>
      <c r="M24" s="1" t="s">
        <v>13</v>
      </c>
      <c r="N24" s="1" t="s">
        <v>6</v>
      </c>
      <c r="O24" s="1" t="s">
        <v>7</v>
      </c>
      <c r="P24" s="1" t="s">
        <v>8</v>
      </c>
      <c r="Q24" s="1" t="s">
        <v>9</v>
      </c>
    </row>
    <row r="25" spans="1:17" ht="20.100000000000001" customHeight="1" x14ac:dyDescent="0.25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 x14ac:dyDescent="0.25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 x14ac:dyDescent="0.25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>
        <v>1.5</v>
      </c>
      <c r="F27" s="9"/>
      <c r="G27" s="10" t="s">
        <v>17</v>
      </c>
      <c r="H27" s="9">
        <f>IFERROR(SUM(D27:G27), "")</f>
        <v>1.5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 x14ac:dyDescent="0.25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 x14ac:dyDescent="0.25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 x14ac:dyDescent="0.25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 x14ac:dyDescent="0.25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8" thickBot="1" x14ac:dyDescent="0.3">
      <c r="A32" s="1"/>
      <c r="B32" s="1"/>
      <c r="C32" s="11" t="s">
        <v>10</v>
      </c>
      <c r="D32" s="12">
        <f>IFERROR(SUM(D25:D31), "")</f>
        <v>0</v>
      </c>
      <c r="E32" s="12">
        <f>IFERROR(SUM(E25:E31), "")</f>
        <v>1.5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1.5</v>
      </c>
      <c r="J32" s="1"/>
      <c r="K32" s="1"/>
      <c r="L32" s="11" t="s">
        <v>10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.75" thickTop="1" x14ac:dyDescent="0.25">
      <c r="A33" s="1"/>
      <c r="B33" s="1"/>
      <c r="C33" s="1"/>
      <c r="D33" s="21" t="s">
        <v>14</v>
      </c>
      <c r="E33" s="21"/>
      <c r="F33" s="21"/>
      <c r="G33" s="21"/>
      <c r="H33" s="6"/>
      <c r="J33" s="1"/>
      <c r="K33" s="1"/>
      <c r="L33" s="1"/>
      <c r="M33" s="21" t="s">
        <v>14</v>
      </c>
      <c r="N33" s="21"/>
      <c r="O33" s="21"/>
      <c r="P33" s="21"/>
      <c r="Q33" s="6"/>
    </row>
    <row r="34" spans="1:17" x14ac:dyDescent="0.25">
      <c r="A34" s="1"/>
      <c r="B34" s="1"/>
      <c r="C34" s="1"/>
      <c r="D34" s="15" t="s">
        <v>11</v>
      </c>
      <c r="E34" s="16"/>
      <c r="F34" s="16"/>
      <c r="G34" s="16"/>
      <c r="H34" s="13" t="s">
        <v>5</v>
      </c>
      <c r="J34" s="1"/>
      <c r="K34" s="1"/>
      <c r="L34" s="1"/>
      <c r="M34" s="15" t="s">
        <v>11</v>
      </c>
      <c r="N34" s="16"/>
      <c r="O34" s="16"/>
      <c r="P34" s="16"/>
      <c r="Q34" s="13" t="s">
        <v>5</v>
      </c>
    </row>
    <row r="35" spans="1:17" x14ac:dyDescent="0.25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B1" sqref="B1:H1"/>
    </sheetView>
  </sheetViews>
  <sheetFormatPr defaultColWidth="11.42578125" defaultRowHeight="15" x14ac:dyDescent="0.25"/>
  <cols>
    <col min="2" max="8" width="15.7109375" customWidth="1"/>
  </cols>
  <sheetData>
    <row r="1" spans="1:8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</row>
    <row r="2" spans="1:8" ht="20.25" thickBot="1" x14ac:dyDescent="0.3">
      <c r="A2" s="14">
        <f>'KITA April 25'!A2+'KITA May 25'!H14</f>
        <v>47.5</v>
      </c>
      <c r="B2" s="2" t="s">
        <v>1</v>
      </c>
      <c r="C2" s="1"/>
      <c r="D2" s="1"/>
      <c r="E2" s="1"/>
      <c r="F2" s="1"/>
      <c r="G2" s="1"/>
      <c r="H2" s="1"/>
    </row>
    <row r="3" spans="1:8" ht="15.75" thickBot="1" x14ac:dyDescent="0.3">
      <c r="A3" s="1"/>
      <c r="B3" s="3" t="s">
        <v>2</v>
      </c>
      <c r="C3" s="18" t="s">
        <v>14</v>
      </c>
      <c r="D3" s="18"/>
      <c r="E3" s="1"/>
      <c r="F3" s="4"/>
      <c r="G3" s="19"/>
      <c r="H3" s="19"/>
    </row>
    <row r="4" spans="1:8" ht="15.75" thickBot="1" x14ac:dyDescent="0.3">
      <c r="A4" s="1"/>
      <c r="B4" s="5" t="s">
        <v>3</v>
      </c>
      <c r="C4" s="20">
        <v>45779</v>
      </c>
      <c r="D4" s="20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45" x14ac:dyDescent="0.25">
      <c r="A6" s="1"/>
      <c r="B6" s="7" t="s">
        <v>4</v>
      </c>
      <c r="C6" s="7" t="s">
        <v>5</v>
      </c>
      <c r="D6" s="1" t="s">
        <v>13</v>
      </c>
      <c r="E6" s="1" t="s">
        <v>12</v>
      </c>
      <c r="F6" s="1" t="s">
        <v>7</v>
      </c>
      <c r="G6" s="1" t="s">
        <v>8</v>
      </c>
      <c r="H6" s="1" t="s">
        <v>9</v>
      </c>
    </row>
    <row r="7" spans="1:8" ht="20.100000000000001" customHeight="1" x14ac:dyDescent="0.25">
      <c r="A7" s="1"/>
      <c r="B7" s="1" t="str">
        <f>IFERROR(TEXT(TimeSheet2141822[[#This Row],[Date]],"aaaa"), "")</f>
        <v>Samstag</v>
      </c>
      <c r="C7" s="8">
        <f>IFERROR(IF($C$4=0,"",$C$4-6), "")</f>
        <v>45773</v>
      </c>
      <c r="D7" s="9">
        <v>8</v>
      </c>
      <c r="E7" s="9"/>
      <c r="F7" s="9"/>
      <c r="G7" s="10" t="s">
        <v>15</v>
      </c>
      <c r="H7" s="9">
        <f>IFERROR(SUM(D7:G7), "")</f>
        <v>8</v>
      </c>
    </row>
    <row r="8" spans="1:8" ht="20.100000000000001" customHeight="1" x14ac:dyDescent="0.25">
      <c r="A8" s="1"/>
      <c r="B8" s="1" t="str">
        <f>IFERROR(TEXT(TimeSheet2141822[[#This Row],[Date]],"aaaa"), "")</f>
        <v>Sonntag</v>
      </c>
      <c r="C8" s="8">
        <f>IFERROR(IF($C$4=0,"",$C$4-5), "")</f>
        <v>45774</v>
      </c>
      <c r="D8" s="9"/>
      <c r="E8" s="9"/>
      <c r="F8" s="9"/>
      <c r="G8" s="10"/>
      <c r="H8" s="9">
        <f>IFERROR(SUM(D8:G8), "")</f>
        <v>0</v>
      </c>
    </row>
    <row r="9" spans="1:8" ht="20.100000000000001" customHeight="1" x14ac:dyDescent="0.25">
      <c r="A9" s="1"/>
      <c r="B9" s="1" t="str">
        <f>IFERROR(TEXT(TimeSheet2141822[[#This Row],[Date]],"aaaa"), "")</f>
        <v>Montag</v>
      </c>
      <c r="C9" s="8">
        <f>IFERROR(IF($C$4=0,"",$C$4-4), "")</f>
        <v>45775</v>
      </c>
      <c r="D9" s="9">
        <v>4</v>
      </c>
      <c r="E9" s="9"/>
      <c r="F9" s="9"/>
      <c r="G9" s="10" t="s">
        <v>16</v>
      </c>
      <c r="H9" s="9">
        <f>IFERROR(SUM(D9:G9), "")</f>
        <v>4</v>
      </c>
    </row>
    <row r="10" spans="1:8" ht="20.100000000000001" customHeight="1" x14ac:dyDescent="0.25">
      <c r="A10" s="1"/>
      <c r="B10" s="1" t="str">
        <f>IFERROR(TEXT(TimeSheet2141822[[#This Row],[Date]],"aaaa"), "")</f>
        <v>Dienstag</v>
      </c>
      <c r="C10" s="8">
        <f>IFERROR(IF($C$4=0,"",$C$4-3), "")</f>
        <v>45776</v>
      </c>
      <c r="D10" s="9">
        <v>8</v>
      </c>
      <c r="E10" s="9"/>
      <c r="F10" s="9"/>
      <c r="G10" s="10" t="s">
        <v>16</v>
      </c>
      <c r="H10" s="9">
        <f>IFERROR(SUM(D10:G10), "")</f>
        <v>8</v>
      </c>
    </row>
    <row r="11" spans="1:8" ht="17.25" customHeight="1" x14ac:dyDescent="0.25">
      <c r="A11" s="1"/>
      <c r="B11" s="1" t="str">
        <f>IFERROR(TEXT(TimeSheet2141822[[#This Row],[Date]],"aaaa"), "")</f>
        <v>Mittwoch</v>
      </c>
      <c r="C11" s="8">
        <f>IFERROR(IF($C$4=0,"",$C$4-2), "")</f>
        <v>45777</v>
      </c>
      <c r="D11" s="9">
        <v>8</v>
      </c>
      <c r="E11" s="9"/>
      <c r="F11" s="9"/>
      <c r="G11" s="10" t="s">
        <v>16</v>
      </c>
      <c r="H11" s="9">
        <f>IFERROR(SUM(D11:G11), "")</f>
        <v>8</v>
      </c>
    </row>
    <row r="12" spans="1:8" ht="20.100000000000001" customHeight="1" x14ac:dyDescent="0.25">
      <c r="A12" s="1"/>
      <c r="B12" s="1" t="str">
        <f>IFERROR(TEXT(TimeSheet2141822[[#This Row],[Date]],"aaaa"), "")</f>
        <v>Donnerstag</v>
      </c>
      <c r="C12" s="8">
        <f>IFERROR(IF($C$4=0,"",$C$4-1), "")</f>
        <v>45778</v>
      </c>
      <c r="D12" s="9">
        <v>8</v>
      </c>
      <c r="E12" s="9"/>
      <c r="F12" s="9"/>
      <c r="G12" s="10" t="s">
        <v>16</v>
      </c>
      <c r="H12" s="9">
        <f t="shared" ref="H12:H13" si="0">IFERROR(SUM(D12:G12), "")</f>
        <v>8</v>
      </c>
    </row>
    <row r="13" spans="1:8" ht="20.100000000000001" customHeight="1" x14ac:dyDescent="0.25">
      <c r="A13" s="1"/>
      <c r="B13" s="1" t="str">
        <f>IFERROR(TEXT(TimeSheet2141822[[#This Row],[Date]],"aaaa"), "")</f>
        <v>Freitag</v>
      </c>
      <c r="C13" s="8">
        <f>IFERROR(IF($C$4=0,"",$C$4), "")</f>
        <v>45779</v>
      </c>
      <c r="D13" s="9">
        <v>8</v>
      </c>
      <c r="E13" s="9"/>
      <c r="F13" s="9"/>
      <c r="G13" s="10" t="s">
        <v>16</v>
      </c>
      <c r="H13" s="9">
        <f t="shared" si="0"/>
        <v>8</v>
      </c>
    </row>
    <row r="14" spans="1:8" ht="18" thickBot="1" x14ac:dyDescent="0.3">
      <c r="A14" s="1"/>
      <c r="B14" s="1"/>
      <c r="C14" s="11" t="s">
        <v>10</v>
      </c>
      <c r="D14" s="12">
        <f>IFERROR(SUM(D7:D13), "")</f>
        <v>44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44</v>
      </c>
    </row>
    <row r="15" spans="1:8" ht="15.75" thickTop="1" x14ac:dyDescent="0.25">
      <c r="A15" s="1"/>
      <c r="B15" s="1"/>
      <c r="C15" s="1"/>
      <c r="D15" s="21" t="s">
        <v>14</v>
      </c>
      <c r="E15" s="21"/>
      <c r="F15" s="21"/>
      <c r="G15" s="21"/>
      <c r="H15" s="6"/>
    </row>
    <row r="16" spans="1:8" x14ac:dyDescent="0.25">
      <c r="A16" s="1"/>
      <c r="B16" s="1"/>
      <c r="C16" s="1"/>
      <c r="D16" s="15" t="s">
        <v>11</v>
      </c>
      <c r="E16" s="16"/>
      <c r="F16" s="16"/>
      <c r="G16" s="16"/>
      <c r="H16" s="13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KITA Feb 25</vt:lpstr>
      <vt:lpstr>KITA March 25</vt:lpstr>
      <vt:lpstr>KITA April 25</vt:lpstr>
      <vt:lpstr>KITA 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2025-05-09T11:44:11Z</dcterms:modified>
</cp:coreProperties>
</file>