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ydneyMolefe/Desktop/Nomfundo Timesheets Feb to May /"/>
    </mc:Choice>
  </mc:AlternateContent>
  <xr:revisionPtr revIDLastSave="0" documentId="8_{E41CFAAA-5B8F-7448-BE53-FEA3FD8C9DAE}" xr6:coauthVersionLast="36" xr6:coauthVersionMax="36" xr10:uidLastSave="{00000000-0000-0000-0000-000000000000}"/>
  <bookViews>
    <workbookView xWindow="0" yWindow="0" windowWidth="25600" windowHeight="16000" activeTab="3" xr2:uid="{00000000-000D-0000-FFFF-FFFF00000000}"/>
  </bookViews>
  <sheets>
    <sheet name=" Feb 25" sheetId="1" r:id="rId1"/>
    <sheet name="March 25" sheetId="2" r:id="rId2"/>
    <sheet name="April 25" sheetId="3" r:id="rId3"/>
    <sheet name="May 25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B30" i="6"/>
  <c r="A25" i="6"/>
  <c r="B14" i="6"/>
  <c r="D15" i="6"/>
  <c r="G15" i="6"/>
  <c r="F13" i="6"/>
  <c r="F15" i="6" s="1"/>
  <c r="E13" i="6"/>
  <c r="E15" i="6" s="1"/>
  <c r="L21" i="3" l="1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C12" i="1"/>
  <c r="B12" i="1" s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H29" i="3"/>
  <c r="H28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H11" i="3"/>
  <c r="H10" i="3"/>
  <c r="H9" i="3"/>
  <c r="Q8" i="3"/>
  <c r="H8" i="3"/>
  <c r="Q7" i="3"/>
  <c r="H7" i="3"/>
  <c r="L4" i="2"/>
  <c r="L22" i="2" s="1"/>
  <c r="L31" i="2" s="1"/>
  <c r="K31" i="2" s="1"/>
  <c r="C22" i="2"/>
  <c r="P32" i="2"/>
  <c r="O32" i="2"/>
  <c r="N32" i="2"/>
  <c r="M32" i="2"/>
  <c r="G32" i="2"/>
  <c r="F32" i="2"/>
  <c r="E32" i="2"/>
  <c r="D32" i="2"/>
  <c r="Q31" i="2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 s="1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 s="1"/>
  <c r="Q8" i="2"/>
  <c r="H8" i="2"/>
  <c r="C8" i="2"/>
  <c r="B8" i="2" s="1"/>
  <c r="Q7" i="2"/>
  <c r="H7" i="2"/>
  <c r="C7" i="2"/>
  <c r="B7" i="2" s="1"/>
  <c r="L13" i="1"/>
  <c r="L12" i="1" s="1"/>
  <c r="P32" i="1"/>
  <c r="O32" i="1"/>
  <c r="N32" i="1"/>
  <c r="M32" i="1"/>
  <c r="Q31" i="1"/>
  <c r="L31" i="1"/>
  <c r="L30" i="1" s="1"/>
  <c r="L29" i="1" s="1"/>
  <c r="Q30" i="1"/>
  <c r="Q29" i="1"/>
  <c r="Q28" i="1"/>
  <c r="Q27" i="1"/>
  <c r="Q26" i="1"/>
  <c r="Q25" i="1"/>
  <c r="P14" i="1"/>
  <c r="O14" i="1"/>
  <c r="N14" i="1"/>
  <c r="M14" i="1"/>
  <c r="Q13" i="1"/>
  <c r="K13" i="1"/>
  <c r="Q12" i="1"/>
  <c r="Q11" i="1"/>
  <c r="Q10" i="1"/>
  <c r="Q9" i="1"/>
  <c r="Q8" i="1"/>
  <c r="Q7" i="1"/>
  <c r="Q14" i="1" s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l="1"/>
  <c r="H32" i="2"/>
  <c r="L11" i="1"/>
  <c r="K12" i="1"/>
  <c r="K31" i="1"/>
  <c r="Q14" i="2"/>
  <c r="Q32" i="1"/>
  <c r="H14" i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1" l="1"/>
  <c r="A2" i="2" s="1"/>
  <c r="A2" i="3" s="1"/>
  <c r="A2" i="6" s="1"/>
  <c r="L10" i="1"/>
  <c r="K11" i="1"/>
  <c r="B29" i="1"/>
  <c r="C28" i="1"/>
  <c r="C31" i="3"/>
  <c r="L4" i="3"/>
  <c r="K30" i="2"/>
  <c r="L29" i="2"/>
  <c r="K12" i="2"/>
  <c r="L11" i="2"/>
  <c r="C28" i="2"/>
  <c r="B29" i="2"/>
  <c r="K28" i="1"/>
  <c r="L27" i="1"/>
  <c r="K10" i="1" l="1"/>
  <c r="L9" i="1"/>
  <c r="C27" i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K9" i="1" l="1"/>
  <c r="L8" i="1"/>
  <c r="C26" i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L7" i="1" l="1"/>
  <c r="K7" i="1" s="1"/>
  <c r="K8" i="1"/>
  <c r="B26" i="1"/>
  <c r="C25" i="1"/>
  <c r="B25" i="1" s="1"/>
  <c r="B25" i="6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24" authorId="0" shapeId="0" xr:uid="{00000000-0006-0000-0000-00000B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000-00000C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000-00000D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000-000010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100-00000D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100-00000E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200-000002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5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200-000010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<sst xmlns="http://schemas.openxmlformats.org/spreadsheetml/2006/main" count="201" uniqueCount="37">
  <si>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</si>
  <si>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</si>
  <si>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</si>
  <si>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</si>
  <si>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</si>
  <si>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</si>
  <si>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</si>
  <si>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</si>
  <si>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</si>
  <si>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</si>
  <si>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</si>
  <si>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</si>
  <si>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</si>
  <si>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</si>
  <si>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Session 1</t>
  </si>
  <si>
    <t>Introduction</t>
  </si>
  <si>
    <t>Going through WP</t>
  </si>
  <si>
    <t>Project prep</t>
  </si>
  <si>
    <t>Online Meeting</t>
  </si>
  <si>
    <t>Project  Prep</t>
  </si>
  <si>
    <t>Online meeting</t>
  </si>
  <si>
    <t>Reflecting on KOM info</t>
  </si>
  <si>
    <t>WhatsApp</t>
  </si>
  <si>
    <t xml:space="preserve">Meeting </t>
  </si>
  <si>
    <t>Consulting on Zenkit</t>
  </si>
  <si>
    <t>report from KOM TFs</t>
  </si>
  <si>
    <t>discussing WPs</t>
  </si>
  <si>
    <t>Nomfundo Molefe</t>
  </si>
  <si>
    <t>Project analysis</t>
  </si>
  <si>
    <t xml:space="preserve">Nomfundo Molefe </t>
  </si>
  <si>
    <t xml:space="preserve">Zoom meeting </t>
  </si>
  <si>
    <t>KOM Prep</t>
  </si>
  <si>
    <t>Familiarising moodle</t>
  </si>
  <si>
    <t>Consortium processes update</t>
  </si>
  <si>
    <t xml:space="preserve">consulting on moodle </t>
  </si>
  <si>
    <t>Team meeting on KOM</t>
  </si>
  <si>
    <t xml:space="preserve">Teams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</si>
</sst>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  <font>
      <sz val="11"/>
      <color rgb="FF7F7F7F"/>
      <name val="Aptos Narrow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8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14" fontId="8" fillId="0" borderId="5" xfId="10" applyFill="1" applyBorder="1" applyAlignment="1">
      <alignment horizontal="left" wrapText="1"/>
    </xf>
    <xf numFmtId="164" fontId="12" fillId="3" borderId="6" xfId="1" applyFont="1" applyFill="1" applyBorder="1" applyAlignment="1">
      <alignment horizontal="right" vertical="center" indent="1"/>
    </xf>
    <xf numFmtId="164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164" fontId="8" fillId="3" borderId="6" xfId="1" applyFont="1" applyFill="1" applyBorder="1" applyAlignment="1">
      <alignment horizontal="right" vertical="center" indent="1"/>
    </xf>
    <xf numFmtId="14" fontId="13" fillId="0" borderId="0" xfId="8" applyNumberFormat="1" applyFon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14" fontId="7" fillId="0" borderId="0" xfId="8" applyNumberFormat="1" applyAlignment="1">
      <alignment vertical="center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2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00000000-0011-0000-FFFF-FFFF00000000}">
      <tableStyleElement type="wholeTable" dxfId="21"/>
      <tableStyleElement type="headerRow" dxfId="20"/>
      <tableStyleElement type="firstColumn" dxfId="19"/>
      <tableStyleElement type="lastColumn" dxfId="18"/>
    </tableStyle>
    <tableStyle name="Weekly time sheet 2" pivot="0" count="4" xr9:uid="{00000000-0011-0000-FFFF-FFFF01000000}">
      <tableStyleElement type="wholeTable" dxfId="17"/>
      <tableStyleElement type="headerRow" dxfId="16"/>
      <tableStyleElement type="firstColumn" dxfId="15"/>
      <tableStyleElement type="lastColumn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imeSheet247" displayName="TimeSheet247" ref="B24:H31" totalsRowShown="0">
  <autoFilter ref="B24:H31" xr:uid="{00000000-0009-0000-0100-000006000000}"/>
  <tableColumns count="7">
    <tableColumn id="1" xr3:uid="{00000000-0010-0000-0000-000001000000}" name="Day">
      <calculatedColumnFormula>IFERROR(TEXT(TimeSheet247[[#This Row],[Date]],"aaaa"), "")</calculatedColumnFormula>
    </tableColumn>
    <tableColumn id="2" xr3:uid="{00000000-0010-0000-0000-000002000000}" name="Date"/>
    <tableColumn id="3" xr3:uid="{00000000-0010-0000-0000-000003000000}" name="Preparation or Travel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13"/>
    <tableColumn id="7" xr3:uid="{00000000-0010-0000-00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imeSheet2471519" displayName="TimeSheet2471519" ref="B24:H31" totalsRowShown="0">
  <autoFilter ref="B24:H31" xr:uid="{00000000-0009-0000-0100-000012000000}"/>
  <tableColumns count="7">
    <tableColumn id="1" xr3:uid="{00000000-0010-0000-0900-000001000000}" name="Day">
      <calculatedColumnFormula>IFERROR(TEXT(TimeSheet2471519[[#This Row],[Date]],"aaaa"), "")</calculatedColumnFormula>
    </tableColumn>
    <tableColumn id="2" xr3:uid="{00000000-0010-0000-0900-000002000000}" name="Date"/>
    <tableColumn id="3" xr3:uid="{00000000-0010-0000-0900-000003000000}" name="Preparation or Travel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4"/>
    <tableColumn id="7" xr3:uid="{00000000-0010-0000-0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imeSheet281620" displayName="TimeSheet281620" ref="K6:Q13" totalsRowShown="0">
  <autoFilter ref="K6:Q13" xr:uid="{00000000-0009-0000-0100-000013000000}"/>
  <tableColumns count="7">
    <tableColumn id="1" xr3:uid="{00000000-0010-0000-0A00-000001000000}" name="Day">
      <calculatedColumnFormula>IFERROR(TEXT(TimeSheet281620[[#This Row],[Date]],"aaaa"), "")</calculatedColumnFormula>
    </tableColumn>
    <tableColumn id="2" xr3:uid="{00000000-0010-0000-0A00-000002000000}" name="Date"/>
    <tableColumn id="3" xr3:uid="{00000000-0010-0000-0A00-000003000000}" name="Preparation or Travel"/>
    <tableColumn id="4" xr3:uid="{00000000-0010-0000-0A00-000004000000}" name="(Online) event"/>
    <tableColumn id="5" xr3:uid="{00000000-0010-0000-0A00-000005000000}" name="Reporting"/>
    <tableColumn id="6" xr3:uid="{00000000-0010-0000-0A00-000006000000}" name="Name of the activity" dataDxfId="3"/>
    <tableColumn id="7" xr3:uid="{00000000-0010-0000-0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imeSheet24791721" displayName="TimeSheet24791721" ref="K24:Q31" totalsRowShown="0">
  <autoFilter ref="K24:Q31" xr:uid="{00000000-0009-0000-0100-000014000000}"/>
  <tableColumns count="7">
    <tableColumn id="1" xr3:uid="{00000000-0010-0000-0B00-000001000000}" name="Day">
      <calculatedColumnFormula>IFERROR(TEXT(TimeSheet24791721[[#This Row],[Date]],"aaaa"), "")</calculatedColumnFormula>
    </tableColumn>
    <tableColumn id="2" xr3:uid="{00000000-0010-0000-0B00-000002000000}" name="Date"/>
    <tableColumn id="3" xr3:uid="{00000000-0010-0000-0B00-000003000000}" name="Preparation or Travel"/>
    <tableColumn id="4" xr3:uid="{00000000-0010-0000-0B00-000004000000}" name="Online event"/>
    <tableColumn id="5" xr3:uid="{00000000-0010-0000-0B00-000005000000}" name="Reporting"/>
    <tableColumn id="6" xr3:uid="{00000000-0010-0000-0B00-000006000000}" name="Name of the activity" dataDxfId="2"/>
    <tableColumn id="7" xr3:uid="{00000000-0010-0000-0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C000000}" name="TimeSheet2141822" displayName="TimeSheet2141822" ref="B6:H14" totalsRowShown="0">
  <autoFilter ref="B6:H14" xr:uid="{00000000-0009-0000-0100-000015000000}"/>
  <tableColumns count="7">
    <tableColumn id="1" xr3:uid="{00000000-0010-0000-0C00-000001000000}" name="Day">
      <calculatedColumnFormula>IFERROR(TEXT(TimeSheet2141822[[#This Row],[Date]],"aaaa"), "")</calculatedColumnFormula>
    </tableColumn>
    <tableColumn id="2" xr3:uid="{00000000-0010-0000-0C00-000002000000}" name="Date"/>
    <tableColumn id="3" xr3:uid="{00000000-0010-0000-0C00-000003000000}" name="Preparation or Travel"/>
    <tableColumn id="4" xr3:uid="{00000000-0010-0000-0C00-000004000000}" name="(Online) event"/>
    <tableColumn id="5" xr3:uid="{00000000-0010-0000-0C00-000005000000}" name="Reporting"/>
    <tableColumn id="6" xr3:uid="{00000000-0010-0000-0C00-000006000000}" name="Name of the activity" dataDxfId="1"/>
    <tableColumn id="7" xr3:uid="{00000000-0010-0000-0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imeSheet21418223" displayName="TimeSheet21418223" ref="B29:H37" totalsRowShown="0">
  <autoFilter ref="B29:H37" xr:uid="{00000000-0009-0000-0100-000002000000}"/>
  <tableColumns count="7">
    <tableColumn id="1" xr3:uid="{00000000-0010-0000-0D00-000001000000}" name="Day">
      <calculatedColumnFormula>IFERROR(TEXT(TimeSheet21418223[[#This Row],[Date]],"aaaa"), "")</calculatedColumnFormula>
    </tableColumn>
    <tableColumn id="2" xr3:uid="{00000000-0010-0000-0D00-000002000000}" name="Date"/>
    <tableColumn id="3" xr3:uid="{00000000-0010-0000-0D00-000003000000}" name="Preparation or Travel"/>
    <tableColumn id="4" xr3:uid="{00000000-0010-0000-0D00-000004000000}" name="(Online) event"/>
    <tableColumn id="5" xr3:uid="{00000000-0010-0000-0D00-000005000000}" name="Reporting"/>
    <tableColumn id="6" xr3:uid="{00000000-0010-0000-0D00-000006000000}" name="Name of the activity" dataDxfId="0"/>
    <tableColumn id="7" xr3:uid="{00000000-0010-0000-0D00-000007000000}" name="Total"/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imeSheet28" displayName="TimeSheet28" ref="K6:Q13" totalsRowShown="0">
  <autoFilter ref="K6:Q13" xr:uid="{00000000-0009-0000-0100-000007000000}"/>
  <tableColumns count="7">
    <tableColumn id="1" xr3:uid="{00000000-0010-0000-0100-000001000000}" name="Day">
      <calculatedColumnFormula>IFERROR(TEXT(TimeSheet28[[#This Row],[Date]],"aaaa"), "")</calculatedColumnFormula>
    </tableColumn>
    <tableColumn id="2" xr3:uid="{00000000-0010-0000-0100-000002000000}" name="Date"/>
    <tableColumn id="3" xr3:uid="{00000000-0010-0000-0100-000003000000}" name="Preparation or Travel"/>
    <tableColumn id="4" xr3:uid="{00000000-0010-0000-0100-000004000000}" name="(Online) event"/>
    <tableColumn id="5" xr3:uid="{00000000-0010-0000-0100-000005000000}" name="Reporting"/>
    <tableColumn id="6" xr3:uid="{00000000-0010-0000-0100-000006000000}" name="Name of the activity" dataDxfId="12"/>
    <tableColumn id="7" xr3:uid="{00000000-0010-0000-01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imeSheet2479" displayName="TimeSheet2479" ref="K24:Q31" totalsRowShown="0">
  <autoFilter ref="K24:Q31" xr:uid="{00000000-0009-0000-0100-000008000000}"/>
  <tableColumns count="7">
    <tableColumn id="1" xr3:uid="{00000000-0010-0000-0200-000001000000}" name="Day">
      <calculatedColumnFormula>IFERROR(TEXT(TimeSheet2479[[#This Row],[Date]],"aaaa"), "")</calculatedColumnFormula>
    </tableColumn>
    <tableColumn id="2" xr3:uid="{00000000-0010-0000-0200-000002000000}" name="Date"/>
    <tableColumn id="3" xr3:uid="{00000000-0010-0000-0200-000003000000}" name="Preparation or Travel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11"/>
    <tableColumn id="7" xr3:uid="{00000000-0010-0000-02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imeSheet2" displayName="TimeSheet2" ref="B6:H13" totalsRowShown="0">
  <autoFilter ref="B6:H13" xr:uid="{00000000-0009-0000-0100-000001000000}"/>
  <tableColumns count="7">
    <tableColumn id="1" xr3:uid="{00000000-0010-0000-0300-000001000000}" name="Day">
      <calculatedColumnFormula>IFERROR(TEXT(TimeSheet2[[#This Row],[Date]],"aaaa"), "")</calculatedColumnFormula>
    </tableColumn>
    <tableColumn id="2" xr3:uid="{00000000-0010-0000-0300-000002000000}" name="Date"/>
    <tableColumn id="3" xr3:uid="{00000000-0010-0000-0300-000003000000}" name="Preparation or Travel"/>
    <tableColumn id="4" xr3:uid="{00000000-0010-0000-0300-000004000000}" name="(Online) event"/>
    <tableColumn id="5" xr3:uid="{00000000-0010-0000-0300-000005000000}" name="Reporting"/>
    <tableColumn id="6" xr3:uid="{00000000-0010-0000-0300-000006000000}" name="Name of the activity" dataDxfId="10"/>
    <tableColumn id="7" xr3:uid="{00000000-0010-0000-03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imeSheet214" displayName="TimeSheet214" ref="B6:H13" totalsRowShown="0">
  <autoFilter ref="B6:H13" xr:uid="{00000000-0009-0000-0100-00000D000000}"/>
  <tableColumns count="7">
    <tableColumn id="1" xr3:uid="{00000000-0010-0000-0400-000001000000}" name="Day">
      <calculatedColumnFormula>IFERROR(TEXT(TimeSheet214[[#This Row],[Date]],"aaaa"), "")</calculatedColumnFormula>
    </tableColumn>
    <tableColumn id="2" xr3:uid="{00000000-0010-0000-0400-000002000000}" name="Date"/>
    <tableColumn id="3" xr3:uid="{00000000-0010-0000-0400-000003000000}" name="Preparation or Travel"/>
    <tableColumn id="4" xr3:uid="{00000000-0010-0000-0400-000004000000}" name="(Online) event"/>
    <tableColumn id="5" xr3:uid="{00000000-0010-0000-0400-000005000000}" name="Reporting"/>
    <tableColumn id="6" xr3:uid="{00000000-0010-0000-0400-000006000000}" name="Name of the activity" dataDxfId="9"/>
    <tableColumn id="7" xr3:uid="{00000000-0010-0000-0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imeSheet24715" displayName="TimeSheet24715" ref="B24:H31" totalsRowShown="0">
  <autoFilter ref="B24:H31" xr:uid="{00000000-0009-0000-0100-00000E000000}"/>
  <tableColumns count="7">
    <tableColumn id="1" xr3:uid="{00000000-0010-0000-0500-000001000000}" name="Day">
      <calculatedColumnFormula>IFERROR(TEXT(TimeSheet24715[[#This Row],[Date]],"aaaa"), "")</calculatedColumnFormula>
    </tableColumn>
    <tableColumn id="2" xr3:uid="{00000000-0010-0000-0500-000002000000}" name="Date"/>
    <tableColumn id="3" xr3:uid="{00000000-0010-0000-0500-000003000000}" name="Preparation or Travel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8"/>
    <tableColumn id="7" xr3:uid="{00000000-0010-0000-0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imeSheet2816" displayName="TimeSheet2816" ref="K6:Q13" totalsRowShown="0">
  <autoFilter ref="K6:Q13" xr:uid="{00000000-0009-0000-0100-00000F000000}"/>
  <tableColumns count="7">
    <tableColumn id="1" xr3:uid="{00000000-0010-0000-0600-000001000000}" name="Day">
      <calculatedColumnFormula>IFERROR(TEXT(TimeSheet2816[[#This Row],[Date]],"aaaa"), "")</calculatedColumnFormula>
    </tableColumn>
    <tableColumn id="2" xr3:uid="{00000000-0010-0000-0600-000002000000}" name="Date"/>
    <tableColumn id="3" xr3:uid="{00000000-0010-0000-0600-000003000000}" name="Preparation or Travel"/>
    <tableColumn id="4" xr3:uid="{00000000-0010-0000-0600-000004000000}" name="(Online) event"/>
    <tableColumn id="5" xr3:uid="{00000000-0010-0000-0600-000005000000}" name="Reporting"/>
    <tableColumn id="6" xr3:uid="{00000000-0010-0000-0600-000006000000}" name="Name of the activity" dataDxfId="7"/>
    <tableColumn id="7" xr3:uid="{00000000-0010-0000-0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imeSheet247917" displayName="TimeSheet247917" ref="K24:Q31" totalsRowShown="0">
  <autoFilter ref="K24:Q31" xr:uid="{00000000-0009-0000-0100-000010000000}"/>
  <tableColumns count="7">
    <tableColumn id="1" xr3:uid="{00000000-0010-0000-0700-000001000000}" name="Day">
      <calculatedColumnFormula>IFERROR(TEXT(TimeSheet247917[[#This Row],[Date]],"aaaa"), "")</calculatedColumnFormula>
    </tableColumn>
    <tableColumn id="2" xr3:uid="{00000000-0010-0000-0700-000002000000}" name="Date"/>
    <tableColumn id="3" xr3:uid="{00000000-0010-0000-0700-000003000000}" name="Preparation or Travel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6"/>
    <tableColumn id="7" xr3:uid="{00000000-0010-0000-0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imeSheet21418" displayName="TimeSheet21418" ref="B6:H13" totalsRowShown="0">
  <autoFilter ref="B6:H13" xr:uid="{00000000-0009-0000-0100-000011000000}"/>
  <tableColumns count="7">
    <tableColumn id="1" xr3:uid="{00000000-0010-0000-0800-000001000000}" name="Day">
      <calculatedColumnFormula>IFERROR(TEXT(TimeSheet21418[[#This Row],[Date]],"aaaa"), "")</calculatedColumnFormula>
    </tableColumn>
    <tableColumn id="2" xr3:uid="{00000000-0010-0000-0800-000002000000}" name="Date"/>
    <tableColumn id="3" xr3:uid="{00000000-0010-0000-0800-000003000000}" name="Preparation or Travel"/>
    <tableColumn id="4" xr3:uid="{00000000-0010-0000-0800-000004000000}" name="(Online) event"/>
    <tableColumn id="5" xr3:uid="{00000000-0010-0000-0800-000005000000}" name="Reporting"/>
    <tableColumn id="6" xr3:uid="{00000000-0010-0000-0800-000006000000}" name="Name of the activity" dataDxfId="5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4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E14" workbookViewId="0">
      <selection activeCell="R43" sqref="R43"/>
    </sheetView>
  </sheetViews>
  <sheetFormatPr baseColWidth="10" defaultColWidth="11" defaultRowHeight="14"/>
  <cols>
    <col min="2" max="8" width="15.6640625" customWidth="1"/>
    <col min="11" max="17" width="15.6640625" customWidth="1"/>
  </cols>
  <sheetData>
    <row r="1" spans="1:17" ht="40.5" customHeight="1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" thickBot="1">
      <c r="A2" s="14">
        <f>H14+H32+Q14+Q32</f>
        <v>4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5" t="s">
        <v>27</v>
      </c>
      <c r="D3" s="26"/>
      <c r="E3" s="1"/>
      <c r="F3" s="4"/>
      <c r="G3" s="27"/>
      <c r="H3" s="27"/>
      <c r="J3" s="1"/>
      <c r="K3" s="3" t="s">
        <v>1</v>
      </c>
      <c r="L3" s="34" t="str">
        <f>C3</f>
        <v>Nomfundo Molefe</v>
      </c>
      <c r="M3" s="34"/>
      <c r="N3" s="1"/>
      <c r="O3" s="4"/>
      <c r="P3" s="27"/>
      <c r="Q3" s="27"/>
    </row>
    <row r="4" spans="1:17" ht="15" thickBot="1">
      <c r="A4" s="1"/>
      <c r="B4" s="5" t="s">
        <v>2</v>
      </c>
      <c r="C4" s="28">
        <v>45695</v>
      </c>
      <c r="D4" s="28"/>
      <c r="E4" s="1"/>
      <c r="F4" s="1"/>
      <c r="G4" s="1"/>
      <c r="H4" s="1"/>
      <c r="J4" s="1"/>
      <c r="K4" s="5" t="s">
        <v>2</v>
      </c>
      <c r="L4" s="35">
        <v>45709</v>
      </c>
      <c r="M4" s="3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0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>
      <c r="A7" s="1"/>
      <c r="B7" s="1" t="str">
        <f>IFERROR(TEXT(TimeSheet2[[#This Row],[Date]],"aaaa"), "")</f>
        <v>Saturday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Saturday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>
      <c r="A8" s="1"/>
      <c r="B8" s="1" t="str">
        <f>IFERROR(TEXT(TimeSheet2[[#This Row],[Date]],"aaaa"), "")</f>
        <v>Sunday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Sunday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>
      <c r="A9" s="1"/>
      <c r="B9" s="1" t="str">
        <f>IFERROR(TEXT(TimeSheet2[[#This Row],[Date]],"aaaa"), "")</f>
        <v>Monday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Monday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>
      <c r="A10" s="1"/>
      <c r="B10" s="1" t="str">
        <f>IFERROR(TEXT(TimeSheet2[[#This Row],[Date]],"aaaa"), "")</f>
        <v>Tuesday</v>
      </c>
      <c r="C10" s="8">
        <f>IFERROR(IF($C$4=0,"",$C$4-3), "")</f>
        <v>45692</v>
      </c>
      <c r="D10" s="9">
        <v>1</v>
      </c>
      <c r="E10" s="9"/>
      <c r="F10" s="9"/>
      <c r="G10" s="10" t="s">
        <v>17</v>
      </c>
      <c r="H10" s="9">
        <f>IFERROR(SUM(D10:G10), "")</f>
        <v>1</v>
      </c>
      <c r="J10" s="1"/>
      <c r="K10" s="1" t="str">
        <f>IFERROR(TEXT(TimeSheet28[[#This Row],[Date]],"aaaa"), "")</f>
        <v>Tuesday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>
      <c r="A11" s="1"/>
      <c r="B11" s="1" t="str">
        <f>IFERROR(TEXT(TimeSheet2[[#This Row],[Date]],"aaaa"), "")</f>
        <v>Wednesday</v>
      </c>
      <c r="C11" s="8">
        <f>IFERROR(IF($C$4=0,"",$C$4-2), "")</f>
        <v>45693</v>
      </c>
      <c r="D11" s="9">
        <v>1</v>
      </c>
      <c r="E11" s="9"/>
      <c r="F11" s="9"/>
      <c r="G11" s="10" t="s">
        <v>20</v>
      </c>
      <c r="H11" s="9">
        <f>IFERROR(SUM(D11:G11), "")</f>
        <v>1</v>
      </c>
      <c r="J11" s="1"/>
      <c r="K11" s="1" t="str">
        <f>IFERROR(TEXT(TimeSheet28[[#This Row],[Date]],"aaaa"), "")</f>
        <v>Wednesday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>
      <c r="A12" s="1"/>
      <c r="B12" s="1" t="str">
        <f>IFERROR(TEXT(TimeSheet2[[#This Row],[Date]],"aaaa"), "")</f>
        <v>Thursday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Thursday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>
      <c r="A13" s="1"/>
      <c r="B13" s="1" t="str">
        <f>IFERROR(TEXT(TimeSheet2[[#This Row],[Date]],"aaaa"), "")</f>
        <v>Friday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Friday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8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9"/>
      <c r="E15" s="30"/>
      <c r="F15" s="30"/>
      <c r="G15" s="31"/>
      <c r="H15" s="6"/>
      <c r="J15" s="1"/>
      <c r="K15" s="1"/>
      <c r="L15" s="1"/>
      <c r="M15" s="33"/>
      <c r="N15" s="33"/>
      <c r="O15" s="33"/>
      <c r="P15" s="33"/>
      <c r="Q15" s="6"/>
    </row>
    <row r="16" spans="1:17">
      <c r="A16" s="1"/>
      <c r="B16" s="1"/>
      <c r="C16" s="1"/>
      <c r="D16" s="32" t="s">
        <v>27</v>
      </c>
      <c r="E16" s="32"/>
      <c r="F16" s="32"/>
      <c r="G16" s="32"/>
      <c r="H16" s="21">
        <v>45695</v>
      </c>
      <c r="J16" s="1"/>
      <c r="K16" s="1"/>
      <c r="L16" s="1"/>
      <c r="M16" s="22" t="s">
        <v>10</v>
      </c>
      <c r="N16" s="23"/>
      <c r="O16" s="23"/>
      <c r="P16" s="2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5" t="str">
        <f>C3</f>
        <v>Nomfundo Molefe</v>
      </c>
      <c r="D21" s="26"/>
      <c r="E21" s="1"/>
      <c r="F21" s="4"/>
      <c r="G21" s="27"/>
      <c r="H21" s="27"/>
      <c r="J21" s="1"/>
      <c r="K21" s="3" t="s">
        <v>1</v>
      </c>
      <c r="L21" s="34" t="str">
        <f>C3</f>
        <v>Nomfundo Molefe</v>
      </c>
      <c r="M21" s="34"/>
      <c r="N21" s="1"/>
      <c r="O21" s="4"/>
      <c r="P21" s="27"/>
      <c r="Q21" s="27"/>
    </row>
    <row r="22" spans="1:17" ht="15" thickBot="1">
      <c r="A22" s="1"/>
      <c r="B22" s="5" t="s">
        <v>2</v>
      </c>
      <c r="C22" s="28">
        <v>45702</v>
      </c>
      <c r="D22" s="28"/>
      <c r="E22" s="1"/>
      <c r="F22" s="1"/>
      <c r="G22" s="1"/>
      <c r="H22" s="1"/>
      <c r="J22" s="1"/>
      <c r="K22" s="5" t="s">
        <v>2</v>
      </c>
      <c r="L22" s="35">
        <v>45716</v>
      </c>
      <c r="M22" s="3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>
      <c r="A25" s="1"/>
      <c r="B25" s="1" t="str">
        <f>IFERROR(TEXT(TimeSheet247[[#This Row],[Date]],"aaaa"), "")</f>
        <v>Saturday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Saturday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>
      <c r="A26" s="1"/>
      <c r="B26" s="1" t="str">
        <f>IFERROR(TEXT(TimeSheet247[[#This Row],[Date]],"aaaa"), "")</f>
        <v>Sunday</v>
      </c>
      <c r="C26" s="8">
        <f t="shared" si="3"/>
        <v>45697</v>
      </c>
      <c r="D26" s="9">
        <v>1</v>
      </c>
      <c r="E26" s="9"/>
      <c r="F26" s="9"/>
      <c r="G26" s="10" t="s">
        <v>34</v>
      </c>
      <c r="H26" s="9">
        <f>IFERROR(SUM(D26:G26), "")</f>
        <v>1</v>
      </c>
      <c r="J26" s="1"/>
      <c r="K26" s="1" t="str">
        <f>IFERROR(TEXT(TimeSheet2479[[#This Row],[Date]],"aaaa"), "")</f>
        <v>Sunday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>
      <c r="A27" s="1"/>
      <c r="B27" s="1" t="str">
        <f>IFERROR(TEXT(TimeSheet247[[#This Row],[Date]],"aaaa"), "")</f>
        <v>Monday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Monday</v>
      </c>
      <c r="L27" s="8">
        <f t="shared" si="4"/>
        <v>45712</v>
      </c>
      <c r="M27" s="9">
        <v>1</v>
      </c>
      <c r="N27" s="9" t="s">
        <v>30</v>
      </c>
      <c r="O27" s="9"/>
      <c r="P27" s="10" t="s">
        <v>33</v>
      </c>
      <c r="Q27" s="9">
        <f>IFERROR(SUM(M27:P27), "")</f>
        <v>1</v>
      </c>
    </row>
    <row r="28" spans="1:17" ht="20" customHeight="1">
      <c r="A28" s="1"/>
      <c r="B28" s="1" t="str">
        <f>IFERROR(TEXT(TimeSheet247[[#This Row],[Date]],"aaaa"), "")</f>
        <v>Tuesday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Tuesday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>
      <c r="A29" s="1"/>
      <c r="B29" s="1" t="str">
        <f>IFERROR(TEXT(TimeSheet247[[#This Row],[Date]],"aaaa"), "")</f>
        <v>Wednesday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Wednesday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>
      <c r="A30" s="1"/>
      <c r="B30" s="1" t="str">
        <f>IFERROR(TEXT(TimeSheet247[[#This Row],[Date]],"aaaa"), "")</f>
        <v>Thursday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Thursday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>
      <c r="A31" s="1"/>
      <c r="B31" s="1" t="str">
        <f>IFERROR(TEXT(TimeSheet247[[#This Row],[Date]],"aaaa"), "")</f>
        <v>Friday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Friday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8" thickBot="1">
      <c r="A32" s="1"/>
      <c r="B32" s="1"/>
      <c r="C32" s="11" t="s">
        <v>9</v>
      </c>
      <c r="D32" s="12">
        <f>IFERROR(SUM(D25:D31), "")</f>
        <v>1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33"/>
      <c r="E33" s="33"/>
      <c r="F33" s="33"/>
      <c r="G33" s="33"/>
      <c r="H33" s="6"/>
      <c r="J33" s="1"/>
      <c r="K33" s="1"/>
      <c r="L33" s="1"/>
      <c r="M33" s="33"/>
      <c r="N33" s="33"/>
      <c r="O33" s="33"/>
      <c r="P33" s="33"/>
      <c r="Q33" s="6"/>
    </row>
    <row r="34" spans="1:17">
      <c r="A34" s="1"/>
      <c r="B34" s="1"/>
      <c r="C34" s="1"/>
      <c r="D34" s="22" t="s">
        <v>27</v>
      </c>
      <c r="E34" s="23"/>
      <c r="F34" s="23"/>
      <c r="G34" s="23"/>
      <c r="H34" s="21">
        <v>45702</v>
      </c>
      <c r="J34" s="1"/>
      <c r="K34" s="1"/>
      <c r="L34" s="1"/>
      <c r="M34" s="22" t="s">
        <v>27</v>
      </c>
      <c r="N34" s="23"/>
      <c r="O34" s="23"/>
      <c r="P34" s="23"/>
      <c r="Q34" s="21">
        <v>45716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000-000000000000}"/>
    <dataValidation allowBlank="1" showInputMessage="1" showErrorMessage="1" prompt="Title of this worksheet is in this cell" sqref="B1:H1 B19:H19 K19:Q19 K1:Q1" xr:uid="{00000000-0002-0000-0000-000001000000}"/>
    <dataValidation allowBlank="1" showInputMessage="1" showErrorMessage="1" prompt="Enter Company Name in this cell. Enter employee details in cells below and Week ending date in cell C5" sqref="B2 B20 K20 K2" xr:uid="{00000000-0002-0000-0000-000002000000}"/>
    <dataValidation allowBlank="1" showInputMessage="1" showErrorMessage="1" prompt="Enter Employee name in cell at right" sqref="B3 B21 K21 K3" xr:uid="{00000000-0002-0000-0000-000003000000}"/>
    <dataValidation allowBlank="1" showInputMessage="1" showErrorMessage="1" prompt="Enter Employee name in this cell" sqref="C3:D3 C21:D21 L21:M21 L3:M3" xr:uid="{00000000-0002-0000-0000-000004000000}"/>
    <dataValidation allowBlank="1" showInputMessage="1" showErrorMessage="1" prompt="Enter Employee phone number in cell at right" sqref="F3 F21 O21 O3" xr:uid="{00000000-0002-0000-0000-000005000000}"/>
    <dataValidation allowBlank="1" showInputMessage="1" showErrorMessage="1" prompt="Enter Employee phone number in this cell" sqref="G3:H3 G21:H21 P21:Q21 P3:Q3" xr:uid="{00000000-0002-0000-0000-000006000000}"/>
    <dataValidation allowBlank="1" showInputMessage="1" showErrorMessage="1" prompt="Enter Regular Hours in this column under this heading" sqref="D6 D24 M6 M24" xr:uid="{00000000-0002-0000-0000-000007000000}"/>
    <dataValidation allowBlank="1" showInputMessage="1" showErrorMessage="1" prompt="Date is automatically updated in this column under this heading based on Week ending date in cell C5" sqref="C6 C24 L6 L24" xr:uid="{00000000-0002-0000-0000-000008000000}"/>
    <dataValidation allowBlank="1" showInputMessage="1" showErrorMessage="1" prompt="Enter Overtime Hours in this column under this heading" sqref="E6 E24 N6 N24" xr:uid="{00000000-0002-0000-0000-000009000000}"/>
    <dataValidation allowBlank="1" showInputMessage="1" showErrorMessage="1" prompt="Enter Sick hours in this column under this heading" sqref="F6 F24 O6 O24" xr:uid="{00000000-0002-0000-0000-00000A000000}"/>
    <dataValidation allowBlank="1" showInputMessage="1" showErrorMessage="1" prompt="Enter Vacation hours in this column under this heading" sqref="G6 G24 P6 P24" xr:uid="{00000000-0002-0000-0000-00000B000000}"/>
    <dataValidation allowBlank="1" showInputMessage="1" showErrorMessage="1" prompt="Total Hours for each weekday are automatically calculated in this column under this heading" sqref="H6 H24 Q6 Q24" xr:uid="{00000000-0002-0000-0000-00000C000000}"/>
    <dataValidation allowBlank="1" showInputMessage="1" showErrorMessage="1" prompt="Total hours for the entire period are automatically calculated in cells at right" sqref="C14 C32 L14 L32" xr:uid="{00000000-0002-0000-0000-00000D000000}"/>
    <dataValidation allowBlank="1" showInputMessage="1" showErrorMessage="1" prompt="Enter Employee signature in this cell" sqref="D15:G15 D33:G33 M15:P15 M33:P33" xr:uid="{00000000-0002-0000-0000-00000E000000}"/>
    <dataValidation allowBlank="1" showInputMessage="1" showErrorMessage="1" prompt="Enter Date in this cell" sqref="H15 H33 Q15 Q33" xr:uid="{00000000-0002-0000-0000-00000F000000}"/>
    <dataValidation allowBlank="1" showInputMessage="1" showErrorMessage="1" prompt="Enter Week ending date in cell at right" sqref="B4 B22 K22 K4" xr:uid="{00000000-0002-0000-0000-000010000000}"/>
    <dataValidation allowBlank="1" showInputMessage="1" showErrorMessage="1" prompt="Enter Week ending date in this cell" sqref="C4 C22 L22 L4" xr:uid="{00000000-0002-0000-0000-000011000000}"/>
    <dataValidation allowBlank="1" showInputMessage="1" showErrorMessage="1" prompt="Weekdays are automatically updated in this column under this heading" sqref="B6 B24 K6 K24" xr:uid="{00000000-0002-0000-00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opLeftCell="B12" zoomScale="97" zoomScaleNormal="97" workbookViewId="0">
      <selection activeCell="J42" sqref="J42"/>
    </sheetView>
  </sheetViews>
  <sheetFormatPr baseColWidth="10" defaultColWidth="11" defaultRowHeight="14"/>
  <cols>
    <col min="2" max="8" width="15.6640625" customWidth="1"/>
    <col min="11" max="17" width="15.6640625" customWidth="1"/>
  </cols>
  <sheetData>
    <row r="1" spans="1:17" ht="24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" thickBot="1">
      <c r="A2" s="14">
        <f>' Feb 25'!A2+'March 25'!H14+'March 25'!H32+'March 25'!Q14+'March 25'!Q32</f>
        <v>12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34" t="s">
        <v>27</v>
      </c>
      <c r="D3" s="34"/>
      <c r="E3" s="1"/>
      <c r="F3" s="4"/>
      <c r="G3" s="27"/>
      <c r="H3" s="27"/>
      <c r="J3" s="1"/>
      <c r="K3" s="3" t="s">
        <v>1</v>
      </c>
      <c r="L3" s="34" t="str">
        <f>C3</f>
        <v>Nomfundo Molefe</v>
      </c>
      <c r="M3" s="34"/>
      <c r="N3" s="1"/>
      <c r="O3" s="4"/>
      <c r="P3" s="27"/>
      <c r="Q3" s="27"/>
    </row>
    <row r="4" spans="1:17" ht="15" thickBot="1">
      <c r="A4" s="1"/>
      <c r="B4" s="5" t="s">
        <v>2</v>
      </c>
      <c r="C4" s="35">
        <v>45723</v>
      </c>
      <c r="D4" s="35"/>
      <c r="E4" s="1"/>
      <c r="F4" s="1"/>
      <c r="G4" s="1"/>
      <c r="H4" s="1"/>
      <c r="J4" s="1"/>
      <c r="K4" s="5" t="s">
        <v>2</v>
      </c>
      <c r="L4" s="35">
        <f>C22+7</f>
        <v>45737</v>
      </c>
      <c r="M4" s="3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>
      <c r="A7" s="1"/>
      <c r="B7" s="1" t="str">
        <f>IFERROR(TEXT(TimeSheet214[[#This Row],[Date]],"aaaa"), "")</f>
        <v>Saturday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Saturday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>
      <c r="A8" s="1"/>
      <c r="B8" s="1" t="str">
        <f>IFERROR(TEXT(TimeSheet214[[#This Row],[Date]],"aaaa"), "")</f>
        <v>Sunday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Sunday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>
      <c r="A9" s="1"/>
      <c r="B9" s="1" t="str">
        <f>IFERROR(TEXT(TimeSheet214[[#This Row],[Date]],"aaaa"), "")</f>
        <v>Monday</v>
      </c>
      <c r="C9" s="8">
        <f>IFERROR(IF($C$4=0,"",$C$4-4), "")</f>
        <v>45719</v>
      </c>
      <c r="D9" s="9">
        <v>2</v>
      </c>
      <c r="E9" s="9"/>
      <c r="F9" s="9"/>
      <c r="G9" s="10" t="s">
        <v>28</v>
      </c>
      <c r="H9" s="9">
        <f>IFERROR(SUM(D9:G9), "")</f>
        <v>2</v>
      </c>
      <c r="J9" s="1"/>
      <c r="K9" s="1" t="str">
        <f>IFERROR(TEXT(TimeSheet2816[[#This Row],[Date]],"aaaa"), "")</f>
        <v>Monday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>
      <c r="A10" s="1"/>
      <c r="B10" s="1" t="str">
        <f>IFERROR(TEXT(TimeSheet214[[#This Row],[Date]],"aaaa"), "")</f>
        <v>Tuesday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Tuesday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>
      <c r="A11" s="1"/>
      <c r="B11" s="1" t="str">
        <f>IFERROR(TEXT(TimeSheet214[[#This Row],[Date]],"aaaa"), "")</f>
        <v>Wednesday</v>
      </c>
      <c r="C11" s="8">
        <f>IFERROR(IF($C$4=0,"",$C$4-2), "")</f>
        <v>45721</v>
      </c>
      <c r="D11" s="9">
        <v>1</v>
      </c>
      <c r="E11" s="9"/>
      <c r="F11" s="9"/>
      <c r="G11" s="10" t="s">
        <v>18</v>
      </c>
      <c r="H11" s="9">
        <f>IFERROR(SUM(D11:G11), "")</f>
        <v>1</v>
      </c>
      <c r="J11" s="1"/>
      <c r="K11" s="1" t="str">
        <f>IFERROR(TEXT(TimeSheet2816[[#This Row],[Date]],"aaaa"), "")</f>
        <v>Wednesday</v>
      </c>
      <c r="L11" s="8">
        <f t="shared" si="0"/>
        <v>45735</v>
      </c>
      <c r="M11" s="9">
        <v>1</v>
      </c>
      <c r="N11" s="9"/>
      <c r="O11" s="9"/>
      <c r="P11" s="10" t="s">
        <v>32</v>
      </c>
      <c r="Q11" s="9">
        <f>IFERROR(SUM(M11:P11), "")</f>
        <v>1</v>
      </c>
    </row>
    <row r="12" spans="1:17" ht="20" customHeight="1">
      <c r="A12" s="1"/>
      <c r="B12" s="1" t="str">
        <f>IFERROR(TEXT(TimeSheet214[[#This Row],[Date]],"aaaa"), "")</f>
        <v>Thursday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Thursday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>
      <c r="A13" s="1"/>
      <c r="B13" s="1" t="str">
        <f>IFERROR(TEXT(TimeSheet214[[#This Row],[Date]],"aaaa"), "")</f>
        <v>Friday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Friday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8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1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1</v>
      </c>
    </row>
    <row r="15" spans="1:17" ht="15" thickTop="1">
      <c r="A15" s="1"/>
      <c r="B15" s="1"/>
      <c r="C15" s="1"/>
      <c r="D15" s="33"/>
      <c r="E15" s="33"/>
      <c r="F15" s="33"/>
      <c r="G15" s="33"/>
      <c r="H15" s="6"/>
      <c r="J15" s="1"/>
      <c r="K15" s="1"/>
      <c r="L15" s="1"/>
      <c r="M15" s="33"/>
      <c r="N15" s="33"/>
      <c r="O15" s="33"/>
      <c r="P15" s="33"/>
      <c r="Q15" s="6"/>
    </row>
    <row r="16" spans="1:17">
      <c r="A16" s="1"/>
      <c r="B16" s="1"/>
      <c r="C16" s="1"/>
      <c r="D16" s="22" t="s">
        <v>29</v>
      </c>
      <c r="E16" s="23"/>
      <c r="F16" s="23"/>
      <c r="G16" s="23"/>
      <c r="H16" s="21">
        <v>45723</v>
      </c>
      <c r="J16" s="1"/>
      <c r="K16" s="1"/>
      <c r="L16" s="1"/>
      <c r="M16" s="22" t="s">
        <v>29</v>
      </c>
      <c r="N16" s="23"/>
      <c r="O16" s="23"/>
      <c r="P16" s="23"/>
      <c r="Q16" s="21">
        <v>45737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" thickTop="1" thickBot="1">
      <c r="A21" s="1"/>
      <c r="B21" s="3" t="s">
        <v>1</v>
      </c>
      <c r="C21" s="34" t="str">
        <f>C3</f>
        <v>Nomfundo Molefe</v>
      </c>
      <c r="D21" s="34"/>
      <c r="E21" s="1"/>
      <c r="F21" s="4"/>
      <c r="G21" s="27"/>
      <c r="H21" s="27"/>
      <c r="J21" s="1"/>
      <c r="K21" s="3" t="s">
        <v>1</v>
      </c>
      <c r="L21" s="34" t="str">
        <f>L3</f>
        <v>Nomfundo Molefe</v>
      </c>
      <c r="M21" s="34"/>
      <c r="N21" s="1"/>
      <c r="O21" s="4"/>
      <c r="P21" s="27"/>
      <c r="Q21" s="27"/>
    </row>
    <row r="22" spans="1:17" ht="15" thickBot="1">
      <c r="A22" s="1"/>
      <c r="B22" s="5" t="s">
        <v>2</v>
      </c>
      <c r="C22" s="35">
        <f>C4+7</f>
        <v>45730</v>
      </c>
      <c r="D22" s="35"/>
      <c r="E22" s="1"/>
      <c r="F22" s="1"/>
      <c r="G22" s="1"/>
      <c r="H22" s="1"/>
      <c r="J22" s="1"/>
      <c r="K22" s="5" t="s">
        <v>2</v>
      </c>
      <c r="L22" s="35">
        <f>L4+7</f>
        <v>45744</v>
      </c>
      <c r="M22" s="3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>
      <c r="A25" s="1"/>
      <c r="B25" s="1" t="str">
        <f>IFERROR(TEXT(TimeSheet24715[[#This Row],[Date]],"aaaa"), "")</f>
        <v>Saturday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Saturday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>
      <c r="A26" s="1"/>
      <c r="B26" s="1" t="str">
        <f>IFERROR(TEXT(TimeSheet24715[[#This Row],[Date]],"aaaa"), "")</f>
        <v>Sunday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Sunday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>
      <c r="A27" s="1"/>
      <c r="B27" s="1" t="str">
        <f>IFERROR(TEXT(TimeSheet24715[[#This Row],[Date]],"aaaa"), "")</f>
        <v>Monday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Monday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>
      <c r="A28" s="1"/>
      <c r="B28" s="1" t="str">
        <f>IFERROR(TEXT(TimeSheet24715[[#This Row],[Date]],"aaaa"), "")</f>
        <v>Tuesday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Tuesday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>
      <c r="A29" s="1"/>
      <c r="B29" s="1" t="str">
        <f>IFERROR(TEXT(TimeSheet24715[[#This Row],[Date]],"aaaa"), "")</f>
        <v>Wednesday</v>
      </c>
      <c r="C29" s="8">
        <f t="shared" si="3"/>
        <v>45728</v>
      </c>
      <c r="D29" s="9">
        <v>1</v>
      </c>
      <c r="E29" s="9" t="s">
        <v>30</v>
      </c>
      <c r="F29" s="9"/>
      <c r="G29" s="10" t="s">
        <v>31</v>
      </c>
      <c r="H29" s="9">
        <f>IFERROR(SUM(D29:G29), "")</f>
        <v>1</v>
      </c>
      <c r="J29" s="1"/>
      <c r="K29" s="1" t="str">
        <f>IFERROR(TEXT(TimeSheet247917[[#This Row],[Date]],"aaaa"), "")</f>
        <v>Wednesday</v>
      </c>
      <c r="L29" s="8">
        <f t="shared" si="4"/>
        <v>45742</v>
      </c>
      <c r="M29" s="9">
        <v>1</v>
      </c>
      <c r="N29" s="9"/>
      <c r="O29" s="9"/>
      <c r="P29" s="10" t="s">
        <v>17</v>
      </c>
      <c r="Q29" s="9">
        <f>IFERROR(SUM(M29:P29), "")</f>
        <v>1</v>
      </c>
    </row>
    <row r="30" spans="1:17" ht="20" customHeight="1">
      <c r="A30" s="1"/>
      <c r="B30" s="1" t="str">
        <f>IFERROR(TEXT(TimeSheet24715[[#This Row],[Date]],"aaaa"), "")</f>
        <v>Thursday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Thursday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>
      <c r="A31" s="1"/>
      <c r="B31" s="1" t="str">
        <f>IFERROR(TEXT(TimeSheet24715[[#This Row],[Date]],"aaaa"), "")</f>
        <v>Friday</v>
      </c>
      <c r="C31" s="8">
        <f>C22</f>
        <v>45730</v>
      </c>
      <c r="D31" s="9">
        <v>2</v>
      </c>
      <c r="E31" s="9"/>
      <c r="F31" s="9"/>
      <c r="G31" s="10" t="s">
        <v>19</v>
      </c>
      <c r="H31" s="9">
        <f t="shared" si="5"/>
        <v>2</v>
      </c>
      <c r="J31" s="1"/>
      <c r="K31" s="1" t="str">
        <f>IFERROR(TEXT(TimeSheet247917[[#This Row],[Date]],"aaaa"), "")</f>
        <v>Friday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8" thickBot="1">
      <c r="A32" s="1"/>
      <c r="B32" s="1"/>
      <c r="C32" s="11" t="s">
        <v>9</v>
      </c>
      <c r="D32" s="12">
        <f>IFERROR(SUM(D25:D31), "")</f>
        <v>3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3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33"/>
      <c r="E33" s="33"/>
      <c r="F33" s="33"/>
      <c r="G33" s="33"/>
      <c r="H33" s="6"/>
      <c r="J33" s="1"/>
      <c r="K33" s="1"/>
      <c r="L33" s="1"/>
      <c r="M33" s="33"/>
      <c r="N33" s="33"/>
      <c r="O33" s="33"/>
      <c r="P33" s="33"/>
      <c r="Q33" s="6"/>
    </row>
    <row r="34" spans="1:17">
      <c r="A34" s="1"/>
      <c r="B34" s="1"/>
      <c r="C34" s="1"/>
      <c r="D34" s="22" t="s">
        <v>27</v>
      </c>
      <c r="E34" s="23"/>
      <c r="F34" s="23"/>
      <c r="G34" s="23"/>
      <c r="H34" s="21">
        <v>45730</v>
      </c>
      <c r="J34" s="1"/>
      <c r="K34" s="1"/>
      <c r="L34" s="1"/>
      <c r="M34" s="22" t="s">
        <v>27</v>
      </c>
      <c r="N34" s="23"/>
      <c r="O34" s="23"/>
      <c r="P34" s="23"/>
      <c r="Q34" s="21">
        <v>45744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100-000000000000}"/>
    <dataValidation allowBlank="1" showInputMessage="1" showErrorMessage="1" prompt="Title of this worksheet is in this cell" sqref="B1:H1 B19:H19 K19:Q19 K1:Q1" xr:uid="{00000000-0002-0000-0100-000001000000}"/>
    <dataValidation allowBlank="1" showInputMessage="1" showErrorMessage="1" prompt="Enter Company Name in this cell. Enter employee details in cells below and Week ending date in cell C5" sqref="B2 B20 K20 K2" xr:uid="{00000000-0002-0000-0100-000002000000}"/>
    <dataValidation allowBlank="1" showInputMessage="1" showErrorMessage="1" prompt="Enter Employee name in cell at right" sqref="B3 B21 K21 K3" xr:uid="{00000000-0002-0000-0100-000003000000}"/>
    <dataValidation allowBlank="1" showInputMessage="1" showErrorMessage="1" prompt="Enter Employee name in this cell" sqref="C3:D3 C21:D21 L21:M21 L3:M3" xr:uid="{00000000-0002-0000-0100-000004000000}"/>
    <dataValidation allowBlank="1" showInputMessage="1" showErrorMessage="1" prompt="Enter Employee phone number in cell at right" sqref="F3 F21 O21 O3" xr:uid="{00000000-0002-0000-0100-000005000000}"/>
    <dataValidation allowBlank="1" showInputMessage="1" showErrorMessage="1" prompt="Enter Employee phone number in this cell" sqref="G3:H3 G21:H21 P21:Q21 P3:Q3" xr:uid="{00000000-0002-0000-0100-000006000000}"/>
    <dataValidation allowBlank="1" showInputMessage="1" showErrorMessage="1" prompt="Enter Regular Hours in this column under this heading" sqref="D6 D24 M6 M24" xr:uid="{00000000-0002-0000-0100-000007000000}"/>
    <dataValidation allowBlank="1" showInputMessage="1" showErrorMessage="1" prompt="Date is automatically updated in this column under this heading based on Week ending date in cell C5" sqref="C6 C24 L6 L24" xr:uid="{00000000-0002-0000-0100-000008000000}"/>
    <dataValidation allowBlank="1" showInputMessage="1" showErrorMessage="1" prompt="Enter Overtime Hours in this column under this heading" sqref="E6 E24 N6 N24" xr:uid="{00000000-0002-0000-0100-000009000000}"/>
    <dataValidation allowBlank="1" showInputMessage="1" showErrorMessage="1" prompt="Enter Sick hours in this column under this heading" sqref="F6 F24 O6 O24" xr:uid="{00000000-0002-0000-0100-00000A000000}"/>
    <dataValidation allowBlank="1" showInputMessage="1" showErrorMessage="1" prompt="Enter Vacation hours in this column under this heading" sqref="G6 G24 P6 P24" xr:uid="{00000000-0002-0000-0100-00000B000000}"/>
    <dataValidation allowBlank="1" showInputMessage="1" showErrorMessage="1" prompt="Total Hours for each weekday are automatically calculated in this column under this heading" sqref="H6 H24 Q6 Q24" xr:uid="{00000000-0002-0000-0100-00000C000000}"/>
    <dataValidation allowBlank="1" showInputMessage="1" showErrorMessage="1" prompt="Total hours for the entire period are automatically calculated in cells at right" sqref="C14 C32 L14 L32" xr:uid="{00000000-0002-0000-0100-00000D000000}"/>
    <dataValidation allowBlank="1" showInputMessage="1" showErrorMessage="1" prompt="Enter Employee signature in this cell" sqref="D15:G15 D33:G33 M15:P15 M33:P33" xr:uid="{00000000-0002-0000-0100-00000E000000}"/>
    <dataValidation allowBlank="1" showInputMessage="1" showErrorMessage="1" prompt="Enter Date in this cell" sqref="H15 H33 Q15 Q33" xr:uid="{00000000-0002-0000-0100-00000F000000}"/>
    <dataValidation allowBlank="1" showInputMessage="1" showErrorMessage="1" prompt="Enter Week ending date in cell at right" sqref="B4 B22 K22 K4" xr:uid="{00000000-0002-0000-0100-000010000000}"/>
    <dataValidation allowBlank="1" showInputMessage="1" showErrorMessage="1" prompt="Enter Week ending date in this cell" sqref="C4 C22 L22 L4" xr:uid="{00000000-0002-0000-0100-000011000000}"/>
    <dataValidation allowBlank="1" showInputMessage="1" showErrorMessage="1" prompt="Weekdays are automatically updated in this column under this heading" sqref="B6 B24 K6 K24" xr:uid="{00000000-0002-0000-01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E19" workbookViewId="0">
      <selection activeCell="K44" sqref="K44"/>
    </sheetView>
  </sheetViews>
  <sheetFormatPr baseColWidth="10" defaultColWidth="11" defaultRowHeight="14"/>
  <cols>
    <col min="2" max="8" width="15.6640625" customWidth="1"/>
    <col min="11" max="17" width="15.6640625" customWidth="1"/>
  </cols>
  <sheetData>
    <row r="1" spans="1:17" ht="36" customHeight="1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" thickBot="1">
      <c r="A2" s="14">
        <f>'March 25'!A2+'March 25'!H14+'March 25'!H32+'March 25'!Q14+'March 25'!Q32</f>
        <v>20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34" t="s">
        <v>27</v>
      </c>
      <c r="D3" s="34"/>
      <c r="E3" s="1"/>
      <c r="F3" s="4"/>
      <c r="G3" s="27"/>
      <c r="H3" s="27"/>
      <c r="J3" s="1"/>
      <c r="K3" s="3" t="s">
        <v>1</v>
      </c>
      <c r="L3" s="34" t="s">
        <v>27</v>
      </c>
      <c r="M3" s="34"/>
      <c r="N3" s="1"/>
      <c r="O3" s="4"/>
      <c r="P3" s="27"/>
      <c r="Q3" s="27"/>
    </row>
    <row r="4" spans="1:17" ht="15" thickBot="1">
      <c r="A4" s="1"/>
      <c r="B4" s="5" t="s">
        <v>2</v>
      </c>
      <c r="C4" s="35">
        <v>45751</v>
      </c>
      <c r="D4" s="35"/>
      <c r="E4" s="1"/>
      <c r="F4" s="1"/>
      <c r="G4" s="1"/>
      <c r="H4" s="1"/>
      <c r="J4" s="1"/>
      <c r="K4" s="5" t="s">
        <v>2</v>
      </c>
      <c r="L4" s="35">
        <f>C22+7</f>
        <v>45765</v>
      </c>
      <c r="M4" s="3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>
      <c r="A7" s="1"/>
      <c r="B7" s="1" t="str">
        <f>IFERROR(TEXT(TimeSheet21418[[#This Row],[Date]],"aaaa"), "")</f>
        <v>Saturday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Saturday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>
      <c r="A8" s="1"/>
      <c r="B8" s="1" t="str">
        <f>IFERROR(TEXT(TimeSheet21418[[#This Row],[Date]],"aaaa"), "")</f>
        <v>Sunday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Sunday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>
      <c r="A9" s="1"/>
      <c r="B9" s="1" t="str">
        <f>IFERROR(TEXT(TimeSheet21418[[#This Row],[Date]],"aaaa"), "")</f>
        <v>Monday</v>
      </c>
      <c r="C9" s="8">
        <f>IFERROR(IF($C$4=0,"",$C$4-4), "")</f>
        <v>45747</v>
      </c>
      <c r="D9" s="9">
        <v>3</v>
      </c>
      <c r="E9" s="9"/>
      <c r="F9" s="9"/>
      <c r="G9" s="10" t="s">
        <v>16</v>
      </c>
      <c r="H9" s="9">
        <f>IFERROR(SUM(D9:G9), "")</f>
        <v>3</v>
      </c>
      <c r="J9" s="1"/>
      <c r="K9" s="1" t="str">
        <f>IFERROR(TEXT(TimeSheet281620[[#This Row],[Date]],"aaaa"), "")</f>
        <v>Monday</v>
      </c>
      <c r="L9" s="8">
        <f t="shared" si="0"/>
        <v>45761</v>
      </c>
      <c r="M9" s="9"/>
      <c r="N9" s="9"/>
      <c r="O9" s="9"/>
      <c r="P9" s="10"/>
      <c r="Q9" s="9"/>
    </row>
    <row r="10" spans="1:17" ht="20" customHeight="1">
      <c r="A10" s="1"/>
      <c r="B10" s="1" t="str">
        <f>IFERROR(TEXT(TimeSheet21418[[#This Row],[Date]],"aaaa"), "")</f>
        <v>Tuesday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Tuesday</v>
      </c>
      <c r="L10" s="8">
        <f t="shared" si="0"/>
        <v>45762</v>
      </c>
      <c r="M10" s="9"/>
      <c r="N10" s="9"/>
      <c r="O10" s="9"/>
      <c r="P10" s="10"/>
      <c r="Q10" s="9"/>
    </row>
    <row r="11" spans="1:17" ht="20" customHeight="1">
      <c r="A11" s="1"/>
      <c r="B11" s="1" t="str">
        <f>IFERROR(TEXT(TimeSheet21418[[#This Row],[Date]],"aaaa"), "")</f>
        <v>Wednesday</v>
      </c>
      <c r="C11" s="8">
        <f>IFERROR(IF($C$4=0,"",$C$4-2), "")</f>
        <v>45749</v>
      </c>
      <c r="D11" s="9">
        <v>2</v>
      </c>
      <c r="E11" s="9"/>
      <c r="F11" s="9"/>
      <c r="G11" s="10" t="s">
        <v>16</v>
      </c>
      <c r="H11" s="9">
        <f>IFERROR(SUM(D11:G11), "")</f>
        <v>2</v>
      </c>
      <c r="J11" s="1"/>
      <c r="K11" s="1" t="str">
        <f>IFERROR(TEXT(TimeSheet281620[[#This Row],[Date]],"aaaa"), "")</f>
        <v>Wednesday</v>
      </c>
      <c r="L11" s="8">
        <f t="shared" si="0"/>
        <v>45763</v>
      </c>
      <c r="M11" s="9"/>
      <c r="N11" s="9"/>
      <c r="O11" s="9"/>
      <c r="P11" s="10"/>
      <c r="Q11" s="9"/>
    </row>
    <row r="12" spans="1:17" ht="20" customHeight="1">
      <c r="A12" s="1"/>
      <c r="B12" s="1" t="str">
        <f>IFERROR(TEXT(TimeSheet21418[[#This Row],[Date]],"aaaa"), "")</f>
        <v>Thursday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Thursday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>
      <c r="A13" s="1"/>
      <c r="B13" s="1" t="str">
        <f>IFERROR(TEXT(TimeSheet21418[[#This Row],[Date]],"aaaa"), "")</f>
        <v>Friday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Friday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8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3"/>
      <c r="E15" s="33"/>
      <c r="F15" s="33"/>
      <c r="G15" s="33"/>
      <c r="H15" s="6"/>
      <c r="J15" s="1"/>
      <c r="K15" s="1"/>
      <c r="L15" s="1"/>
      <c r="M15" s="33"/>
      <c r="N15" s="33"/>
      <c r="O15" s="33"/>
      <c r="P15" s="33"/>
      <c r="Q15" s="6"/>
    </row>
    <row r="16" spans="1:17">
      <c r="A16" s="1"/>
      <c r="B16" s="1"/>
      <c r="C16" s="1"/>
      <c r="D16" s="22" t="s">
        <v>27</v>
      </c>
      <c r="E16" s="23"/>
      <c r="F16" s="23"/>
      <c r="G16" s="23"/>
      <c r="H16" s="21">
        <v>45751</v>
      </c>
      <c r="J16" s="1"/>
      <c r="K16" s="1"/>
      <c r="L16" s="1"/>
      <c r="M16" s="22"/>
      <c r="N16" s="23"/>
      <c r="O16" s="23"/>
      <c r="P16" s="23"/>
      <c r="Q16" s="21"/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" thickTop="1" thickBot="1">
      <c r="A21" s="1"/>
      <c r="B21" s="3" t="s">
        <v>1</v>
      </c>
      <c r="C21" s="34" t="str">
        <f>C3</f>
        <v>Nomfundo Molefe</v>
      </c>
      <c r="D21" s="34"/>
      <c r="E21" s="1"/>
      <c r="F21" s="4"/>
      <c r="G21" s="27"/>
      <c r="H21" s="27"/>
      <c r="J21" s="1"/>
      <c r="K21" s="3" t="s">
        <v>1</v>
      </c>
      <c r="L21" s="34" t="str">
        <f>C3</f>
        <v>Nomfundo Molefe</v>
      </c>
      <c r="M21" s="34"/>
      <c r="N21" s="1"/>
      <c r="O21" s="4"/>
      <c r="P21" s="27"/>
      <c r="Q21" s="27"/>
    </row>
    <row r="22" spans="1:17" ht="15" thickBot="1">
      <c r="A22" s="1"/>
      <c r="B22" s="5" t="s">
        <v>2</v>
      </c>
      <c r="C22" s="35">
        <f>C4+7</f>
        <v>45758</v>
      </c>
      <c r="D22" s="35"/>
      <c r="E22" s="1"/>
      <c r="F22" s="1"/>
      <c r="G22" s="1"/>
      <c r="H22" s="1"/>
      <c r="J22" s="1"/>
      <c r="K22" s="5" t="s">
        <v>2</v>
      </c>
      <c r="L22" s="35">
        <f>L4+7</f>
        <v>45772</v>
      </c>
      <c r="M22" s="3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>
      <c r="A25" s="1"/>
      <c r="B25" s="1" t="str">
        <f>IFERROR(TEXT(TimeSheet2471519[[#This Row],[Date]],"aaaa"), "")</f>
        <v>Saturday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Saturday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>
      <c r="A26" s="1"/>
      <c r="B26" s="1" t="str">
        <f>IFERROR(TEXT(TimeSheet2471519[[#This Row],[Date]],"aaaa"), "")</f>
        <v>Sunday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Sunday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>
      <c r="A27" s="1"/>
      <c r="B27" s="1" t="str">
        <f>IFERROR(TEXT(TimeSheet2471519[[#This Row],[Date]],"aaaa"), "")</f>
        <v>Monday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Monday</v>
      </c>
      <c r="L27" s="8">
        <f t="shared" si="4"/>
        <v>45768</v>
      </c>
      <c r="M27" s="9"/>
      <c r="N27" s="9"/>
      <c r="O27" s="9"/>
      <c r="P27" s="10"/>
      <c r="Q27" s="9"/>
    </row>
    <row r="28" spans="1:17" ht="20" customHeight="1">
      <c r="A28" s="1"/>
      <c r="B28" s="1" t="str">
        <f>IFERROR(TEXT(TimeSheet2471519[[#This Row],[Date]],"aaaa"), "")</f>
        <v>Tuesday</v>
      </c>
      <c r="C28" s="8">
        <f t="shared" si="3"/>
        <v>45755</v>
      </c>
      <c r="D28" s="9">
        <v>4</v>
      </c>
      <c r="E28" s="9"/>
      <c r="F28" s="9"/>
      <c r="G28" s="10" t="s">
        <v>17</v>
      </c>
      <c r="H28" s="9">
        <f>IFERROR(SUM(D28:G28), "")</f>
        <v>4</v>
      </c>
      <c r="J28" s="1"/>
      <c r="K28" s="1" t="str">
        <f>IFERROR(TEXT(TimeSheet24791721[[#This Row],[Date]],"aaaa"), "")</f>
        <v>Tuesday</v>
      </c>
      <c r="L28" s="8">
        <f t="shared" si="4"/>
        <v>45769</v>
      </c>
      <c r="M28" s="9"/>
      <c r="N28" s="9"/>
      <c r="O28" s="9"/>
      <c r="P28" s="10"/>
      <c r="Q28" s="9"/>
    </row>
    <row r="29" spans="1:17" ht="20" customHeight="1">
      <c r="A29" s="1"/>
      <c r="B29" s="1" t="str">
        <f>IFERROR(TEXT(TimeSheet2471519[[#This Row],[Date]],"aaaa"), "")</f>
        <v>Wednesday</v>
      </c>
      <c r="C29" s="8">
        <f t="shared" si="3"/>
        <v>45756</v>
      </c>
      <c r="D29" s="9">
        <v>2</v>
      </c>
      <c r="E29" s="9"/>
      <c r="F29" s="9"/>
      <c r="G29" s="10" t="s">
        <v>17</v>
      </c>
      <c r="H29" s="9">
        <f>IFERROR(SUM(D29:G29), "")</f>
        <v>2</v>
      </c>
      <c r="J29" s="1"/>
      <c r="K29" s="1" t="str">
        <f>IFERROR(TEXT(TimeSheet24791721[[#This Row],[Date]],"aaaa"), "")</f>
        <v>Wednesday</v>
      </c>
      <c r="L29" s="8">
        <f t="shared" si="4"/>
        <v>45770</v>
      </c>
      <c r="M29" s="9"/>
      <c r="N29" s="9"/>
      <c r="O29" s="9"/>
      <c r="P29" s="10"/>
      <c r="Q29" s="9"/>
    </row>
    <row r="30" spans="1:17" ht="20" customHeight="1">
      <c r="A30" s="1"/>
      <c r="B30" s="1" t="str">
        <f>IFERROR(TEXT(TimeSheet2471519[[#This Row],[Date]],"aaaa"), "")</f>
        <v>Thursday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Thursday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>
      <c r="A31" s="1"/>
      <c r="B31" s="1" t="str">
        <f>IFERROR(TEXT(TimeSheet2471519[[#This Row],[Date]],"aaaa"), "")</f>
        <v>Friday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Friday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8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33"/>
      <c r="E33" s="33"/>
      <c r="F33" s="33"/>
      <c r="G33" s="33"/>
      <c r="H33" s="6"/>
      <c r="J33" s="1"/>
      <c r="K33" s="1"/>
      <c r="L33" s="1"/>
      <c r="M33" s="33"/>
      <c r="N33" s="33"/>
      <c r="O33" s="33"/>
      <c r="P33" s="33"/>
      <c r="Q33" s="6"/>
    </row>
    <row r="34" spans="1:17">
      <c r="A34" s="1"/>
      <c r="B34" s="1"/>
      <c r="C34" s="1"/>
      <c r="D34" s="22" t="s">
        <v>27</v>
      </c>
      <c r="E34" s="23"/>
      <c r="F34" s="23"/>
      <c r="G34" s="23"/>
      <c r="H34" s="21">
        <v>45758</v>
      </c>
      <c r="J34" s="1"/>
      <c r="K34" s="1"/>
      <c r="L34" s="1"/>
      <c r="M34" s="22"/>
      <c r="N34" s="23"/>
      <c r="O34" s="23"/>
      <c r="P34" s="23"/>
      <c r="Q34" s="21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00000000-0002-0000-0200-000000000000}"/>
    <dataValidation allowBlank="1" showInputMessage="1" showErrorMessage="1" prompt="Enter Week ending date in this cell" sqref="C4 C22 L22 L4" xr:uid="{00000000-0002-0000-0200-000001000000}"/>
    <dataValidation allowBlank="1" showInputMessage="1" showErrorMessage="1" prompt="Enter Week ending date in cell at right" sqref="B4 B22 K22 K4" xr:uid="{00000000-0002-0000-0200-000002000000}"/>
    <dataValidation allowBlank="1" showInputMessage="1" showErrorMessage="1" prompt="Enter Date in this cell" sqref="H15 H33 Q15 Q33" xr:uid="{00000000-0002-0000-0200-000003000000}"/>
    <dataValidation allowBlank="1" showInputMessage="1" showErrorMessage="1" prompt="Enter Employee signature in this cell" sqref="D15:G15 D33:G33 M15:P15 M33:P33" xr:uid="{00000000-0002-0000-0200-000004000000}"/>
    <dataValidation allowBlank="1" showInputMessage="1" showErrorMessage="1" prompt="Total hours for the entire period are automatically calculated in cells at right" sqref="C14 C32 L14 L32" xr:uid="{00000000-0002-0000-0200-000005000000}"/>
    <dataValidation allowBlank="1" showInputMessage="1" showErrorMessage="1" prompt="Total Hours for each weekday are automatically calculated in this column under this heading" sqref="H6 H24 Q6 Q24" xr:uid="{00000000-0002-0000-0200-000006000000}"/>
    <dataValidation allowBlank="1" showInputMessage="1" showErrorMessage="1" prompt="Enter Vacation hours in this column under this heading" sqref="G6 G24 P6 P24" xr:uid="{00000000-0002-0000-0200-000007000000}"/>
    <dataValidation allowBlank="1" showInputMessage="1" showErrorMessage="1" prompt="Enter Sick hours in this column under this heading" sqref="F6 F24 O6 O24" xr:uid="{00000000-0002-0000-0200-000008000000}"/>
    <dataValidation allowBlank="1" showInputMessage="1" showErrorMessage="1" prompt="Enter Overtime Hours in this column under this heading" sqref="E6 E24 N6 N24" xr:uid="{00000000-0002-0000-0200-000009000000}"/>
    <dataValidation allowBlank="1" showInputMessage="1" showErrorMessage="1" prompt="Date is automatically updated in this column under this heading based on Week ending date in cell C5" sqref="C6 C24 L6 L24" xr:uid="{00000000-0002-0000-0200-00000A000000}"/>
    <dataValidation allowBlank="1" showInputMessage="1" showErrorMessage="1" prompt="Enter Regular Hours in this column under this heading" sqref="D6 D24 M6 M24" xr:uid="{00000000-0002-0000-0200-00000B000000}"/>
    <dataValidation allowBlank="1" showInputMessage="1" showErrorMessage="1" prompt="Enter Employee phone number in this cell" sqref="G3:H3 G21:H21 P21:Q21 P3:Q3" xr:uid="{00000000-0002-0000-0200-00000C000000}"/>
    <dataValidation allowBlank="1" showInputMessage="1" showErrorMessage="1" prompt="Enter Employee phone number in cell at right" sqref="F3 F21 O21 O3" xr:uid="{00000000-0002-0000-0200-00000D000000}"/>
    <dataValidation allowBlank="1" showInputMessage="1" showErrorMessage="1" prompt="Enter Employee name in this cell" sqref="C3:D3 C21:D21 L21:M21 L3:M3" xr:uid="{00000000-0002-0000-0200-00000E000000}"/>
    <dataValidation allowBlank="1" showInputMessage="1" showErrorMessage="1" prompt="Enter Employee name in cell at right" sqref="B3 B21 K21 K3" xr:uid="{00000000-0002-0000-0200-00000F000000}"/>
    <dataValidation allowBlank="1" showInputMessage="1" showErrorMessage="1" prompt="Enter Company Name in this cell. Enter employee details in cells below and Week ending date in cell C5" sqref="B2 B20 K20 K2" xr:uid="{00000000-0002-0000-0200-000010000000}"/>
    <dataValidation allowBlank="1" showInputMessage="1" showErrorMessage="1" prompt="Title of this worksheet is in this cell" sqref="B1:H1 B19:H19 K19:Q19 K1:Q1" xr:uid="{00000000-0002-0000-02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2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tabSelected="1" workbookViewId="0">
      <selection activeCell="B1" sqref="B1:H1"/>
    </sheetView>
  </sheetViews>
  <sheetFormatPr baseColWidth="10" defaultColWidth="11" defaultRowHeight="14"/>
  <cols>
    <col min="2" max="8" width="15.6640625" customWidth="1"/>
  </cols>
  <sheetData>
    <row r="1" spans="1:8" ht="24" thickBot="1">
      <c r="A1" s="1"/>
      <c r="B1" s="24" t="s">
        <v>0</v>
      </c>
      <c r="C1" s="24"/>
      <c r="D1" s="24"/>
      <c r="E1" s="24"/>
      <c r="F1" s="24"/>
      <c r="G1" s="24"/>
      <c r="H1" s="24"/>
    </row>
    <row r="2" spans="1:8" ht="20" thickBot="1">
      <c r="A2" s="14">
        <f>'April 25'!A2+'May 25'!H15</f>
        <v>24</v>
      </c>
      <c r="B2" s="2" t="str">
        <f>' Feb 25'!B2</f>
        <v>NICOSA</v>
      </c>
      <c r="C2" s="1"/>
      <c r="D2" s="1"/>
      <c r="E2" s="1"/>
      <c r="F2" s="1"/>
      <c r="G2" s="1"/>
      <c r="H2" s="1"/>
    </row>
    <row r="3" spans="1:8" ht="15" thickBot="1">
      <c r="A3" s="1"/>
      <c r="B3" s="3" t="s">
        <v>1</v>
      </c>
      <c r="C3" s="34" t="s">
        <v>29</v>
      </c>
      <c r="D3" s="34"/>
      <c r="E3" s="1"/>
      <c r="F3" s="4"/>
      <c r="G3" s="27"/>
      <c r="H3" s="27"/>
    </row>
    <row r="4" spans="1:8" ht="15" thickBot="1">
      <c r="A4" s="1"/>
      <c r="B4" s="5" t="s">
        <v>2</v>
      </c>
      <c r="C4" s="35">
        <v>45779</v>
      </c>
      <c r="D4" s="35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30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</row>
    <row r="8" spans="1:8" ht="20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/>
      <c r="E8" s="9"/>
      <c r="F8" s="9"/>
      <c r="G8" s="10"/>
      <c r="H8" s="9"/>
    </row>
    <row r="9" spans="1:8" ht="20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/>
      <c r="E9" s="9" t="s">
        <v>36</v>
      </c>
      <c r="F9" s="9" t="s">
        <v>14</v>
      </c>
      <c r="G9" s="10" t="s">
        <v>15</v>
      </c>
      <c r="H9" s="9">
        <v>4</v>
      </c>
    </row>
    <row r="10" spans="1:8" ht="20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/>
      <c r="E10" s="9"/>
      <c r="F10" s="9"/>
      <c r="G10" s="10"/>
      <c r="H10" s="9"/>
    </row>
    <row r="11" spans="1: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/>
      <c r="E11" s="9"/>
      <c r="F11" s="9"/>
      <c r="G11" s="10"/>
      <c r="H11" s="9"/>
    </row>
    <row r="12" spans="1:8" ht="20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/>
      <c r="E12" s="9"/>
      <c r="F12" s="9"/>
      <c r="G12" s="10"/>
      <c r="H12" s="9">
        <f t="shared" ref="H12" si="0">SUBTOTAL(109,H11)</f>
        <v>0</v>
      </c>
    </row>
    <row r="13" spans="1:8" ht="20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/>
      <c r="E13" s="12">
        <f>IFERROR(SUM(E6:E12), "")</f>
        <v>0</v>
      </c>
      <c r="F13" s="12">
        <f>IFERROR(SUM(F6:F12), "")</f>
        <v>0</v>
      </c>
      <c r="G13" s="16"/>
      <c r="H13" s="16"/>
    </row>
    <row r="14" spans="1: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8"/>
      <c r="H14" s="16"/>
    </row>
    <row r="15" spans="1:8" ht="18" thickBot="1">
      <c r="A15" s="1"/>
      <c r="B15" s="1"/>
      <c r="C15" s="11" t="s">
        <v>9</v>
      </c>
      <c r="D15" s="17">
        <f>IFERROR(SUM(D7:D14), "")</f>
        <v>0</v>
      </c>
      <c r="E15" s="17">
        <f>IFERROR(SUM(E7:E14), "")</f>
        <v>0</v>
      </c>
      <c r="F15" s="17">
        <f>IFERROR(SUM(F7:F14), "")</f>
        <v>0</v>
      </c>
      <c r="G15" s="17">
        <f>IFERROR(SUM(G7:G14), "")</f>
        <v>0</v>
      </c>
      <c r="H15" s="16">
        <v>4</v>
      </c>
    </row>
    <row r="16" spans="1:8" ht="15" thickTop="1">
      <c r="A16" s="1"/>
      <c r="B16" s="1"/>
      <c r="C16" s="1"/>
      <c r="D16" s="33"/>
      <c r="E16" s="33"/>
      <c r="F16" s="33"/>
      <c r="G16" s="33"/>
      <c r="H16" s="6"/>
    </row>
    <row r="17" spans="1:8">
      <c r="A17" s="1"/>
      <c r="B17" s="1"/>
      <c r="C17" s="1"/>
      <c r="D17" s="36" t="s">
        <v>27</v>
      </c>
      <c r="E17" s="23"/>
      <c r="F17" s="23"/>
      <c r="G17" s="23"/>
      <c r="H17" s="37">
        <v>45779</v>
      </c>
    </row>
    <row r="18" spans="1:8">
      <c r="B18" s="1"/>
      <c r="C18" s="1"/>
      <c r="D18" s="1"/>
      <c r="E18" s="1"/>
      <c r="F18" s="1"/>
      <c r="G18" s="1"/>
      <c r="H18" s="1"/>
    </row>
    <row r="24" spans="1:8" ht="24" thickBot="1">
      <c r="A24" s="1"/>
      <c r="B24" s="24" t="s">
        <v>0</v>
      </c>
      <c r="C24" s="24"/>
      <c r="D24" s="24"/>
      <c r="E24" s="24"/>
      <c r="F24" s="24"/>
      <c r="G24" s="24"/>
      <c r="H24" s="24"/>
    </row>
    <row r="25" spans="1:8" ht="20" thickBot="1">
      <c r="A25" s="14">
        <f>'April 25'!A25+'May 25'!H38</f>
        <v>19</v>
      </c>
      <c r="B25" s="2" t="str">
        <f>' Feb 25'!B25</f>
        <v>Saturday</v>
      </c>
      <c r="C25" s="1"/>
      <c r="D25" s="1"/>
      <c r="E25" s="1"/>
      <c r="F25" s="1"/>
      <c r="G25" s="1"/>
      <c r="H25" s="1"/>
    </row>
    <row r="26" spans="1:8" ht="15" thickBot="1">
      <c r="A26" s="1"/>
      <c r="B26" s="3" t="s">
        <v>1</v>
      </c>
      <c r="C26" s="34" t="s">
        <v>27</v>
      </c>
      <c r="D26" s="34"/>
      <c r="E26" s="1"/>
      <c r="F26" s="4"/>
      <c r="G26" s="27"/>
      <c r="H26" s="27"/>
    </row>
    <row r="27" spans="1:8" ht="15" thickBot="1">
      <c r="A27" s="1"/>
      <c r="B27" s="5" t="s">
        <v>2</v>
      </c>
      <c r="C27" s="35">
        <v>45786</v>
      </c>
      <c r="D27" s="35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 ht="30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</row>
    <row r="30" spans="1:8" ht="15">
      <c r="A30" s="1"/>
      <c r="B30" s="1" t="str">
        <f>IFERROR(TEXT(TimeSheet21418223[[#This Row],[Date]],"aaaa"), "")</f>
        <v>Saturday</v>
      </c>
      <c r="C30" s="8">
        <v>45780</v>
      </c>
      <c r="D30" s="9">
        <v>2</v>
      </c>
      <c r="E30" s="9"/>
      <c r="F30" s="9"/>
      <c r="G30" s="10" t="s">
        <v>21</v>
      </c>
      <c r="H30" s="9">
        <v>2</v>
      </c>
    </row>
    <row r="31" spans="1:8" ht="15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</row>
    <row r="32" spans="1:8" ht="30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 t="s">
        <v>22</v>
      </c>
      <c r="F32" s="9"/>
      <c r="G32" s="19" t="s">
        <v>35</v>
      </c>
      <c r="H32" s="9">
        <v>2</v>
      </c>
    </row>
    <row r="33" spans="1:8" ht="15">
      <c r="A33" s="1"/>
      <c r="B33" s="1" t="str">
        <f>IFERROR(TEXT(TimeSheet21418223[[#This Row],[Date]],"aaaa"), "")</f>
        <v>Tuesday</v>
      </c>
      <c r="C33" s="8">
        <v>45783</v>
      </c>
      <c r="D33" s="9">
        <v>1</v>
      </c>
      <c r="E33" s="9"/>
      <c r="F33" s="9"/>
      <c r="G33" s="10" t="s">
        <v>23</v>
      </c>
      <c r="H33" s="9">
        <v>1</v>
      </c>
    </row>
    <row r="34" spans="1:8" ht="15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25</v>
      </c>
      <c r="H34" s="9">
        <v>3</v>
      </c>
    </row>
    <row r="35" spans="1:8" ht="15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 t="s">
        <v>24</v>
      </c>
      <c r="F35" s="9"/>
      <c r="G35" s="10" t="s">
        <v>25</v>
      </c>
      <c r="H35" s="9">
        <v>7</v>
      </c>
    </row>
    <row r="36" spans="1:8" ht="15">
      <c r="A36" s="1"/>
      <c r="B36" s="1" t="str">
        <f>IFERROR(TEXT(TimeSheet21418223[[#This Row],[Date]],"aaaa"), "")</f>
        <v>Friday</v>
      </c>
      <c r="C36" s="8">
        <v>45786</v>
      </c>
      <c r="D36" s="16">
        <v>4</v>
      </c>
      <c r="E36" s="12">
        <f>IFERROR(SUM(E29:E35), "")</f>
        <v>0</v>
      </c>
      <c r="F36" s="12">
        <f>IFERROR(SUM(F29:F35), "")</f>
        <v>0</v>
      </c>
      <c r="G36" s="20" t="s">
        <v>26</v>
      </c>
      <c r="H36" s="16">
        <v>4</v>
      </c>
    </row>
    <row r="37" spans="1: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8"/>
      <c r="H37" s="16"/>
    </row>
    <row r="38" spans="1:8" ht="18" thickBot="1">
      <c r="A38" s="1"/>
      <c r="B38" s="1"/>
      <c r="C38" s="11" t="s">
        <v>9</v>
      </c>
      <c r="D38" s="17">
        <f>IFERROR(SUM(D30:D37), "")</f>
        <v>19</v>
      </c>
      <c r="E38" s="17">
        <f>IFERROR(SUM(E30:E37), "")</f>
        <v>0</v>
      </c>
      <c r="F38" s="17">
        <f>IFERROR(SUM(F30:F37), "")</f>
        <v>0</v>
      </c>
      <c r="G38" s="17">
        <f>IFERROR(SUM(G30:G37), "")</f>
        <v>0</v>
      </c>
      <c r="H38" s="16">
        <v>19</v>
      </c>
    </row>
    <row r="39" spans="1:8" ht="15" thickTop="1">
      <c r="A39" s="1"/>
      <c r="B39" s="1"/>
      <c r="C39" s="1"/>
      <c r="D39" s="33"/>
      <c r="E39" s="33"/>
      <c r="F39" s="33"/>
      <c r="G39" s="33"/>
      <c r="H39" s="15"/>
    </row>
    <row r="40" spans="1:8">
      <c r="A40" s="1"/>
      <c r="B40" s="1"/>
      <c r="C40" s="1"/>
      <c r="D40" s="36" t="s">
        <v>27</v>
      </c>
      <c r="E40" s="23"/>
      <c r="F40" s="23"/>
      <c r="G40" s="23"/>
      <c r="H40" s="21">
        <v>45786</v>
      </c>
    </row>
    <row r="41" spans="1:8">
      <c r="B41" s="1"/>
      <c r="C41" s="1"/>
      <c r="D41" s="1"/>
      <c r="E41" s="1"/>
      <c r="F41" s="1"/>
      <c r="G41" s="1"/>
      <c r="H41" s="1"/>
    </row>
  </sheetData>
  <mergeCells count="12">
    <mergeCell ref="D17:G17"/>
    <mergeCell ref="B1:H1"/>
    <mergeCell ref="C3:D3"/>
    <mergeCell ref="G3:H3"/>
    <mergeCell ref="C4:D4"/>
    <mergeCell ref="D16:G16"/>
    <mergeCell ref="D40:G40"/>
    <mergeCell ref="B24:H24"/>
    <mergeCell ref="C26:D26"/>
    <mergeCell ref="G26:H26"/>
    <mergeCell ref="C27:D27"/>
    <mergeCell ref="D39:G39"/>
  </mergeCells>
  <dataValidations count="19">
    <dataValidation allowBlank="1" showInputMessage="1" showErrorMessage="1" prompt="Create a Weekly Time Sheet in this worksheet. Total Hours and Total Pay are automatically calculated at end of TimeSheet table" sqref="A1 A24" xr:uid="{00000000-0002-0000-0300-000000000000}"/>
    <dataValidation allowBlank="1" showInputMessage="1" showErrorMessage="1" prompt="Title of this worksheet is in this cell" sqref="B1:H1 B24:H24" xr:uid="{00000000-0002-0000-0300-000001000000}"/>
    <dataValidation allowBlank="1" showInputMessage="1" showErrorMessage="1" prompt="Enter Company Name in this cell. Enter employee details in cells below and Week ending date in cell C5" sqref="B2 B25" xr:uid="{00000000-0002-0000-0300-000002000000}"/>
    <dataValidation allowBlank="1" showInputMessage="1" showErrorMessage="1" prompt="Enter Employee name in cell at right" sqref="B3 B26" xr:uid="{00000000-0002-0000-0300-000003000000}"/>
    <dataValidation allowBlank="1" showInputMessage="1" showErrorMessage="1" prompt="Enter Employee name in this cell" sqref="C3:D3 C26:D26" xr:uid="{00000000-0002-0000-0300-000004000000}"/>
    <dataValidation allowBlank="1" showInputMessage="1" showErrorMessage="1" prompt="Enter Employee phone number in cell at right" sqref="F3 F26" xr:uid="{00000000-0002-0000-0300-000005000000}"/>
    <dataValidation allowBlank="1" showInputMessage="1" showErrorMessage="1" prompt="Enter Employee phone number in this cell" sqref="G3:H3 G26:H26" xr:uid="{00000000-0002-0000-0300-000006000000}"/>
    <dataValidation allowBlank="1" showInputMessage="1" showErrorMessage="1" prompt="Enter Regular Hours in this column under this heading" sqref="D6 D29" xr:uid="{00000000-0002-0000-0300-000007000000}"/>
    <dataValidation allowBlank="1" showInputMessage="1" showErrorMessage="1" prompt="Date is automatically updated in this column under this heading based on Week ending date in cell C5" sqref="C6 C29" xr:uid="{00000000-0002-0000-0300-000008000000}"/>
    <dataValidation allowBlank="1" showInputMessage="1" showErrorMessage="1" prompt="Enter Overtime Hours in this column under this heading" sqref="E6 E29" xr:uid="{00000000-0002-0000-0300-000009000000}"/>
    <dataValidation allowBlank="1" showInputMessage="1" showErrorMessage="1" prompt="Enter Sick hours in this column under this heading" sqref="F6 F29" xr:uid="{00000000-0002-0000-0300-00000A000000}"/>
    <dataValidation allowBlank="1" showInputMessage="1" showErrorMessage="1" prompt="Enter Vacation hours in this column under this heading" sqref="G6 G29" xr:uid="{00000000-0002-0000-0300-00000B000000}"/>
    <dataValidation allowBlank="1" showInputMessage="1" showErrorMessage="1" prompt="Total Hours for each weekday are automatically calculated in this column under this heading" sqref="H6 H29" xr:uid="{00000000-0002-0000-0300-00000C000000}"/>
    <dataValidation allowBlank="1" showInputMessage="1" showErrorMessage="1" prompt="Total hours for the entire period are automatically calculated in cells at right" sqref="C15 C38" xr:uid="{00000000-0002-0000-0300-00000D000000}"/>
    <dataValidation allowBlank="1" showInputMessage="1" showErrorMessage="1" prompt="Enter Employee signature in this cell" sqref="D16:G16 D39:G39" xr:uid="{00000000-0002-0000-0300-00000E000000}"/>
    <dataValidation allowBlank="1" showInputMessage="1" showErrorMessage="1" prompt="Enter Date in this cell" sqref="H16 H39" xr:uid="{00000000-0002-0000-0300-00000F000000}"/>
    <dataValidation allowBlank="1" showInputMessage="1" showErrorMessage="1" prompt="Enter Week ending date in cell at right" sqref="B4 B27" xr:uid="{00000000-0002-0000-0300-000010000000}"/>
    <dataValidation allowBlank="1" showInputMessage="1" showErrorMessage="1" prompt="Enter Week ending date in this cell" sqref="C4 C27" xr:uid="{00000000-0002-0000-0300-000011000000}"/>
    <dataValidation allowBlank="1" showInputMessage="1" showErrorMessage="1" prompt="Weekdays are automatically updated in this column under this heading" sqref="B6 B29" xr:uid="{00000000-0002-0000-0300-000012000000}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Thato Molefe</cp:lastModifiedBy>
  <cp:lastPrinted>2025-05-09T09:47:59Z</cp:lastPrinted>
  <dcterms:created xsi:type="dcterms:W3CDTF">2025-05-07T08:26:55Z</dcterms:created>
  <dcterms:modified xsi:type="dcterms:W3CDTF">2025-05-12T09:17:32Z</dcterms:modified>
</cp:coreProperties>
</file>