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b1625c7314974ed/UGB/Grants ^0 Proposals/AGRI - MOCKS/Timesheet/"/>
    </mc:Choice>
  </mc:AlternateContent>
  <xr:revisionPtr revIDLastSave="53" documentId="8_{8F699CD6-501B-46A0-96E7-B3DCD5A2B8F5}" xr6:coauthVersionLast="47" xr6:coauthVersionMax="47" xr10:uidLastSave="{1ED7239E-B224-4DD4-9733-82EC6FEBA145}"/>
  <bookViews>
    <workbookView xWindow="-110" yWindow="-110" windowWidth="25820" windowHeight="1550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3" l="1"/>
  <c r="L3" i="3"/>
  <c r="C21" i="3"/>
  <c r="C21" i="2"/>
  <c r="L3" i="2"/>
  <c r="L21" i="2" s="1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/>
  <c r="H12" i="6"/>
  <c r="C12" i="6"/>
  <c r="B12" i="6" s="1"/>
  <c r="H11" i="6"/>
  <c r="C11" i="6"/>
  <c r="B11" i="6"/>
  <c r="H10" i="6"/>
  <c r="C10" i="6"/>
  <c r="B10" i="6" s="1"/>
  <c r="H9" i="6"/>
  <c r="C9" i="6"/>
  <c r="B9" i="6"/>
  <c r="H8" i="6"/>
  <c r="C8" i="6"/>
  <c r="B8" i="6"/>
  <c r="H7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6" l="1"/>
  <c r="H32" i="3"/>
  <c r="H32" i="2"/>
  <c r="Q32" i="1"/>
  <c r="H14" i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1" l="1"/>
  <c r="A2" i="2" s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<sst xmlns="http://schemas.openxmlformats.org/spreadsheetml/2006/main" count="178" uniqueCount="17">
  <si>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</si>
  <si>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</si>
  <si>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</si>
  <si>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</si>
  <si>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</si>
  <si>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</si>
  <si>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</si>
  <si>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</si>
  <si>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</si>
  <si>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</si>
  <si>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</si>
  <si>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</si>
  <si>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</si>
  <si>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UGB</t>
  </si>
  <si>
    <t>Andre Diatta</t>
  </si>
  <si>
    <t>Meeting consortium</t>
  </si>
  <si>
    <t>21/05/2025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</si>
</sst>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26708</xdr:rowOff>
    </xdr:from>
    <xdr:to>
      <xdr:col>1</xdr:col>
      <xdr:colOff>389343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43733</xdr:rowOff>
    </xdr:from>
    <xdr:to>
      <xdr:col>1</xdr:col>
      <xdr:colOff>509797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43733"/>
          <a:ext cx="467142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26708</xdr:rowOff>
    </xdr:from>
    <xdr:to>
      <xdr:col>1</xdr:col>
      <xdr:colOff>389342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112065</xdr:rowOff>
    </xdr:from>
    <xdr:to>
      <xdr:col>1</xdr:col>
      <xdr:colOff>466825</xdr:colOff>
      <xdr:row>18</xdr:row>
      <xdr:rowOff>284809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398315"/>
          <a:ext cx="383106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83858</xdr:rowOff>
    </xdr:from>
    <xdr:to>
      <xdr:col>1</xdr:col>
      <xdr:colOff>409345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838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27471</xdr:rowOff>
    </xdr:from>
    <xdr:to>
      <xdr:col>1</xdr:col>
      <xdr:colOff>389609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166" y="4637571"/>
          <a:ext cx="293443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368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61489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80044</xdr:rowOff>
    </xdr:from>
    <xdr:to>
      <xdr:col>1</xdr:col>
      <xdr:colOff>355631</xdr:colOff>
      <xdr:row>0</xdr:row>
      <xdr:rowOff>297783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80044"/>
          <a:ext cx="244536" cy="2399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topLeftCell="A8" workbookViewId="0">
      <selection activeCell="J21" activeCellId="5" sqref="H34 G36 F35 D34:G34 E35 J21"/>
    </sheetView>
  </sheetViews>
  <sheetFormatPr defaultColWidth="10.9140625" defaultRowHeight="14"/>
  <cols>
    <col min="2" max="8" width="15.75" customWidth="1"/>
    <col min="11" max="17" width="15.75" customWidth="1"/>
  </cols>
  <sheetData>
    <row r="1" spans="1:17" ht="40.5" customHeight="1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19.5" thickBot="1">
      <c r="A2" s="14">
        <f>H14+H32+Q14+Q32</f>
        <v>3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2" t="s">
        <v>14</v>
      </c>
      <c r="D3" s="23"/>
      <c r="E3" s="1"/>
      <c r="F3" s="4"/>
      <c r="G3" s="20"/>
      <c r="H3" s="20"/>
      <c r="J3" s="1"/>
      <c r="K3" s="3" t="s">
        <v>1</v>
      </c>
      <c r="L3" s="19" t="str">
        <f>C3</f>
        <v>Andre Diatta</v>
      </c>
      <c r="M3" s="19"/>
      <c r="N3" s="1"/>
      <c r="O3" s="4"/>
      <c r="P3" s="20"/>
      <c r="Q3" s="20"/>
    </row>
    <row r="4" spans="1:17" ht="14.5" thickBot="1">
      <c r="A4" s="1"/>
      <c r="B4" s="5" t="s">
        <v>2</v>
      </c>
      <c r="C4" s="24">
        <v>45695</v>
      </c>
      <c r="D4" s="24"/>
      <c r="E4" s="1"/>
      <c r="F4" s="1"/>
      <c r="G4" s="1"/>
      <c r="H4" s="1"/>
      <c r="J4" s="1"/>
      <c r="K4" s="5" t="s">
        <v>2</v>
      </c>
      <c r="L4" s="21">
        <v>45709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49999999999999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49999999999999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49999999999999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49999999999999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49999999999999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>
        <v>1.5</v>
      </c>
      <c r="G11" s="10" t="s">
        <v>15</v>
      </c>
      <c r="H11" s="9">
        <f>IFERROR(SUM(D11:G11), "")</f>
        <v>1.5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49999999999999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49999999999999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1.5</v>
      </c>
      <c r="G14" s="12">
        <f>IFERROR(SUM(G7:G13), "")</f>
        <v>0</v>
      </c>
      <c r="H14" s="12">
        <f>IFERROR(SUM(H7:H13), "")</f>
        <v>1.5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5" thickTop="1">
      <c r="A15" s="1"/>
      <c r="B15" s="1"/>
      <c r="C15" s="1"/>
      <c r="D15" s="25"/>
      <c r="E15" s="26"/>
      <c r="F15" s="26"/>
      <c r="G15" s="27"/>
      <c r="H15" s="6"/>
      <c r="J15" s="1"/>
      <c r="K15" s="1"/>
      <c r="L15" s="1"/>
      <c r="M15" s="15"/>
      <c r="N15" s="15"/>
      <c r="O15" s="15"/>
      <c r="P15" s="15"/>
      <c r="Q15" s="6"/>
    </row>
    <row r="16" spans="1:17" ht="14.5">
      <c r="A16" s="1"/>
      <c r="B16" s="1"/>
      <c r="C16" s="1"/>
      <c r="D16" s="28" t="s">
        <v>10</v>
      </c>
      <c r="E16" s="28"/>
      <c r="F16" s="28"/>
      <c r="G16" s="28"/>
      <c r="H16" s="13" t="s">
        <v>16</v>
      </c>
      <c r="J16" s="1"/>
      <c r="K16" s="1"/>
      <c r="L16" s="1"/>
      <c r="M16" s="16" t="s">
        <v>10</v>
      </c>
      <c r="N16" s="17"/>
      <c r="O16" s="17"/>
      <c r="P16" s="17"/>
      <c r="Q16" s="13" t="s">
        <v>16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19.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2" t="str">
        <f>C3</f>
        <v>Andre Diatta</v>
      </c>
      <c r="D21" s="23"/>
      <c r="E21" s="1"/>
      <c r="F21" s="4"/>
      <c r="G21" s="20"/>
      <c r="H21" s="20"/>
      <c r="J21" s="1"/>
      <c r="K21" s="3" t="s">
        <v>1</v>
      </c>
      <c r="L21" s="19" t="str">
        <f>C3</f>
        <v>Andre Diatta</v>
      </c>
      <c r="M21" s="19"/>
      <c r="N21" s="1"/>
      <c r="O21" s="4"/>
      <c r="P21" s="20"/>
      <c r="Q21" s="20"/>
    </row>
    <row r="22" spans="1:17" ht="14.5" thickBot="1">
      <c r="A22" s="1"/>
      <c r="B22" s="5" t="s">
        <v>2</v>
      </c>
      <c r="C22" s="24">
        <v>45702</v>
      </c>
      <c r="D22" s="24"/>
      <c r="E22" s="1"/>
      <c r="F22" s="1"/>
      <c r="G22" s="1"/>
      <c r="H22" s="1"/>
      <c r="J22" s="1"/>
      <c r="K22" s="5" t="s">
        <v>2</v>
      </c>
      <c r="L22" s="21">
        <v>45716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49999999999999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49999999999999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49999999999999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>
        <v>1.5</v>
      </c>
      <c r="P27" s="10" t="s">
        <v>15</v>
      </c>
      <c r="Q27" s="9">
        <f>IFERROR(SUM(M27:P27), "")</f>
        <v>1.5</v>
      </c>
    </row>
    <row r="28" spans="1:17" ht="20.149999999999999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49999999999999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49999999999999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49999999999999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1.5</v>
      </c>
      <c r="P32" s="12">
        <f>IFERROR(SUM(P25:P31), "")</f>
        <v>0</v>
      </c>
      <c r="Q32" s="12">
        <f>IFERROR(SUM(Q25:Q31), "")</f>
        <v>1.5</v>
      </c>
    </row>
    <row r="33" spans="1:17" ht="14.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ht="14.5">
      <c r="A34" s="1"/>
      <c r="B34" s="1"/>
      <c r="C34" s="1"/>
      <c r="D34" s="16" t="s">
        <v>10</v>
      </c>
      <c r="E34" s="17"/>
      <c r="F34" s="17"/>
      <c r="G34" s="17"/>
      <c r="H34" s="13" t="s">
        <v>16</v>
      </c>
      <c r="J34" s="1"/>
      <c r="K34" s="1"/>
      <c r="L34" s="1"/>
      <c r="M34" s="16" t="s">
        <v>10</v>
      </c>
      <c r="N34" s="17"/>
      <c r="O34" s="17"/>
      <c r="P34" s="17"/>
      <c r="Q34" s="13" t="s">
        <v>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topLeftCell="E7" workbookViewId="0">
      <selection activeCell="Q34" sqref="Q34"/>
    </sheetView>
  </sheetViews>
  <sheetFormatPr defaultColWidth="10.9140625" defaultRowHeight="14"/>
  <cols>
    <col min="2" max="8" width="15.75" customWidth="1"/>
    <col min="11" max="17" width="15.75" customWidth="1"/>
  </cols>
  <sheetData>
    <row r="1" spans="1:17" ht="23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19.5" thickBot="1">
      <c r="A2" s="14">
        <f>' Feb 25'!A2+'March 25'!H14+'March 25'!H32+'March 25'!Q14+'March 25'!Q32</f>
        <v>4.5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Andre Diatta</v>
      </c>
      <c r="M3" s="19"/>
      <c r="N3" s="1"/>
      <c r="O3" s="4"/>
      <c r="P3" s="20"/>
      <c r="Q3" s="20"/>
    </row>
    <row r="4" spans="1:17" ht="14.5" thickBot="1">
      <c r="A4" s="1"/>
      <c r="B4" s="5" t="s">
        <v>2</v>
      </c>
      <c r="C4" s="21">
        <v>45723</v>
      </c>
      <c r="D4" s="21"/>
      <c r="E4" s="1"/>
      <c r="F4" s="1"/>
      <c r="G4" s="1"/>
      <c r="H4" s="1"/>
      <c r="J4" s="1"/>
      <c r="K4" s="5" t="s">
        <v>2</v>
      </c>
      <c r="L4" s="21">
        <f>C22+7</f>
        <v>45737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49999999999999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49999999999999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49999999999999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49999999999999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49999999999999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49999999999999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49999999999999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5" thickTop="1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 ht="14.5">
      <c r="A16" s="1"/>
      <c r="B16" s="1"/>
      <c r="C16" s="1"/>
      <c r="D16" s="16" t="s">
        <v>10</v>
      </c>
      <c r="E16" s="17"/>
      <c r="F16" s="17"/>
      <c r="G16" s="17"/>
      <c r="H16" s="13" t="s">
        <v>16</v>
      </c>
      <c r="J16" s="1"/>
      <c r="K16" s="1"/>
      <c r="L16" s="1"/>
      <c r="M16" s="16" t="s">
        <v>10</v>
      </c>
      <c r="N16" s="17"/>
      <c r="O16" s="17"/>
      <c r="P16" s="17"/>
      <c r="Q16" s="13" t="s">
        <v>16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19.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19" t="str">
        <f>C3</f>
        <v>Andre Diatta</v>
      </c>
      <c r="D21" s="19"/>
      <c r="E21" s="1"/>
      <c r="F21" s="4"/>
      <c r="G21" s="20"/>
      <c r="H21" s="20"/>
      <c r="J21" s="1"/>
      <c r="K21" s="3" t="s">
        <v>1</v>
      </c>
      <c r="L21" s="19" t="str">
        <f>L3</f>
        <v>Andre Diatta</v>
      </c>
      <c r="M21" s="19"/>
      <c r="N21" s="1"/>
      <c r="O21" s="4"/>
      <c r="P21" s="20"/>
      <c r="Q21" s="20"/>
    </row>
    <row r="22" spans="1:17" ht="14.5" thickBot="1">
      <c r="A22" s="1"/>
      <c r="B22" s="5" t="s">
        <v>2</v>
      </c>
      <c r="C22" s="21">
        <f>C4+7</f>
        <v>45730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45744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49999999999999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49999999999999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49999999999999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49999999999999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49999999999999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49999999999999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>
        <v>1.5</v>
      </c>
      <c r="G30" s="10" t="s">
        <v>15</v>
      </c>
      <c r="H30" s="9">
        <f t="shared" ref="H30:H31" si="5">IFERROR(SUM(D30:G30), "")</f>
        <v>1.5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49999999999999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1.5</v>
      </c>
      <c r="G32" s="12">
        <f>IFERROR(SUM(G25:G31), "")</f>
        <v>0</v>
      </c>
      <c r="H32" s="12">
        <f>IFERROR(SUM(H25:H31), "")</f>
        <v>1.5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ht="14.5">
      <c r="A34" s="1"/>
      <c r="B34" s="1"/>
      <c r="C34" s="1"/>
      <c r="D34" s="16" t="s">
        <v>10</v>
      </c>
      <c r="E34" s="17"/>
      <c r="F34" s="17"/>
      <c r="G34" s="17"/>
      <c r="H34" s="13" t="s">
        <v>16</v>
      </c>
      <c r="J34" s="1"/>
      <c r="K34" s="1"/>
      <c r="L34" s="1"/>
      <c r="M34" s="16" t="s">
        <v>10</v>
      </c>
      <c r="N34" s="17"/>
      <c r="O34" s="17"/>
      <c r="P34" s="17"/>
      <c r="Q34" s="13" t="s">
        <v>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topLeftCell="F7" workbookViewId="0">
      <selection activeCell="Q34" sqref="Q34"/>
    </sheetView>
  </sheetViews>
  <sheetFormatPr defaultColWidth="10.9140625" defaultRowHeight="14"/>
  <cols>
    <col min="2" max="8" width="15.75" customWidth="1"/>
    <col min="11" max="17" width="15.75" customWidth="1"/>
  </cols>
  <sheetData>
    <row r="1" spans="1:17" ht="36" customHeight="1" thickBot="1">
      <c r="A1" s="1"/>
      <c r="B1" s="18" t="s">
        <v>0</v>
      </c>
      <c r="C1" s="18"/>
      <c r="D1" s="18"/>
      <c r="E1" s="18"/>
      <c r="F1" s="18"/>
      <c r="G1" s="18"/>
      <c r="H1" s="18"/>
      <c r="J1" s="1"/>
      <c r="K1" s="18" t="s">
        <v>0</v>
      </c>
      <c r="L1" s="18"/>
      <c r="M1" s="18"/>
      <c r="N1" s="18"/>
      <c r="O1" s="18"/>
      <c r="P1" s="18"/>
      <c r="Q1" s="18"/>
    </row>
    <row r="2" spans="1:17" ht="19.5" thickBot="1">
      <c r="A2" s="14">
        <f>'March 25'!A2+'March 25'!H14+'March 25'!H32+'March 25'!Q14+'March 25'!Q32</f>
        <v>6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4.5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  <c r="J3" s="1"/>
      <c r="K3" s="3" t="s">
        <v>1</v>
      </c>
      <c r="L3" s="19" t="str">
        <f>C3</f>
        <v>Andre Diatta</v>
      </c>
      <c r="M3" s="19"/>
      <c r="N3" s="1"/>
      <c r="O3" s="4"/>
      <c r="P3" s="20"/>
      <c r="Q3" s="20"/>
    </row>
    <row r="4" spans="1:17" ht="14.5" thickBot="1">
      <c r="A4" s="1"/>
      <c r="B4" s="5" t="s">
        <v>2</v>
      </c>
      <c r="C4" s="21">
        <v>45751</v>
      </c>
      <c r="D4" s="21"/>
      <c r="E4" s="1"/>
      <c r="F4" s="1"/>
      <c r="G4" s="1"/>
      <c r="H4" s="1"/>
      <c r="J4" s="1"/>
      <c r="K4" s="5" t="s">
        <v>2</v>
      </c>
      <c r="L4" s="21">
        <f>C22+7</f>
        <v>45765</v>
      </c>
      <c r="M4" s="21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49999999999999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49999999999999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49999999999999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49999999999999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49999999999999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49999999999999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49999999999999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4.5" thickTop="1">
      <c r="A15" s="1"/>
      <c r="B15" s="1"/>
      <c r="C15" s="1"/>
      <c r="D15" s="15"/>
      <c r="E15" s="15"/>
      <c r="F15" s="15"/>
      <c r="G15" s="15"/>
      <c r="H15" s="6"/>
      <c r="J15" s="1"/>
      <c r="K15" s="1"/>
      <c r="L15" s="1"/>
      <c r="M15" s="15"/>
      <c r="N15" s="15"/>
      <c r="O15" s="15"/>
      <c r="P15" s="15"/>
      <c r="Q15" s="6"/>
    </row>
    <row r="16" spans="1:17" ht="14.5">
      <c r="A16" s="1"/>
      <c r="B16" s="1"/>
      <c r="C16" s="1"/>
      <c r="D16" s="16" t="s">
        <v>10</v>
      </c>
      <c r="E16" s="17"/>
      <c r="F16" s="17"/>
      <c r="G16" s="17"/>
      <c r="H16" s="13" t="s">
        <v>16</v>
      </c>
      <c r="J16" s="1"/>
      <c r="K16" s="1"/>
      <c r="L16" s="1"/>
      <c r="M16" s="16" t="s">
        <v>10</v>
      </c>
      <c r="N16" s="17"/>
      <c r="O16" s="17"/>
      <c r="P16" s="17"/>
      <c r="Q16" s="13" t="s">
        <v>16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2.5">
      <c r="A19" s="1"/>
      <c r="B19" s="18" t="s">
        <v>0</v>
      </c>
      <c r="C19" s="18"/>
      <c r="D19" s="18"/>
      <c r="E19" s="18"/>
      <c r="F19" s="18"/>
      <c r="G19" s="18"/>
      <c r="H19" s="18"/>
      <c r="J19" s="1"/>
      <c r="K19" s="18" t="s">
        <v>0</v>
      </c>
      <c r="L19" s="18"/>
      <c r="M19" s="18"/>
      <c r="N19" s="18"/>
      <c r="O19" s="18"/>
      <c r="P19" s="18"/>
      <c r="Q19" s="18"/>
    </row>
    <row r="20" spans="1:17" ht="19.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5" thickTop="1" thickBot="1">
      <c r="A21" s="1"/>
      <c r="B21" s="3" t="s">
        <v>1</v>
      </c>
      <c r="C21" s="19" t="str">
        <f>C3</f>
        <v>Andre Diatta</v>
      </c>
      <c r="D21" s="19"/>
      <c r="E21" s="1"/>
      <c r="F21" s="4"/>
      <c r="G21" s="20"/>
      <c r="H21" s="20"/>
      <c r="J21" s="1"/>
      <c r="K21" s="3" t="s">
        <v>1</v>
      </c>
      <c r="L21" s="19" t="str">
        <f>C3</f>
        <v>Andre Diatta</v>
      </c>
      <c r="M21" s="19"/>
      <c r="N21" s="1"/>
      <c r="O21" s="4"/>
      <c r="P21" s="20"/>
      <c r="Q21" s="20"/>
    </row>
    <row r="22" spans="1:17" ht="14.5" thickBot="1">
      <c r="A22" s="1"/>
      <c r="B22" s="5" t="s">
        <v>2</v>
      </c>
      <c r="C22" s="21">
        <f>C4+7</f>
        <v>45758</v>
      </c>
      <c r="D22" s="21"/>
      <c r="E22" s="1"/>
      <c r="F22" s="1"/>
      <c r="G22" s="1"/>
      <c r="H22" s="1"/>
      <c r="J22" s="1"/>
      <c r="K22" s="5" t="s">
        <v>2</v>
      </c>
      <c r="L22" s="21">
        <f>L4+7</f>
        <v>45772</v>
      </c>
      <c r="M22" s="2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49999999999999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49999999999999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49999999999999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>
        <v>1.5</v>
      </c>
      <c r="G27" s="10" t="s">
        <v>15</v>
      </c>
      <c r="H27" s="9">
        <f>IFERROR(SUM(D27:G27), "")</f>
        <v>1.5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49999999999999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49999999999999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.149999999999999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49999999999999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1.5</v>
      </c>
      <c r="G32" s="12">
        <f>IFERROR(SUM(G25:G31), "")</f>
        <v>0</v>
      </c>
      <c r="H32" s="12">
        <f>IFERROR(SUM(H25:H31), "")</f>
        <v>1.5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4.5" thickTop="1">
      <c r="A33" s="1"/>
      <c r="B33" s="1"/>
      <c r="C33" s="1"/>
      <c r="D33" s="15"/>
      <c r="E33" s="15"/>
      <c r="F33" s="15"/>
      <c r="G33" s="15"/>
      <c r="H33" s="6"/>
      <c r="J33" s="1"/>
      <c r="K33" s="1"/>
      <c r="L33" s="1"/>
      <c r="M33" s="15"/>
      <c r="N33" s="15"/>
      <c r="O33" s="15"/>
      <c r="P33" s="15"/>
      <c r="Q33" s="6"/>
    </row>
    <row r="34" spans="1:17" ht="14.5">
      <c r="A34" s="1"/>
      <c r="B34" s="1"/>
      <c r="C34" s="1"/>
      <c r="D34" s="16" t="s">
        <v>10</v>
      </c>
      <c r="E34" s="17"/>
      <c r="F34" s="17"/>
      <c r="G34" s="17"/>
      <c r="H34" s="13" t="s">
        <v>16</v>
      </c>
      <c r="J34" s="1"/>
      <c r="K34" s="1"/>
      <c r="L34" s="1"/>
      <c r="M34" s="16" t="s">
        <v>10</v>
      </c>
      <c r="N34" s="17"/>
      <c r="O34" s="17"/>
      <c r="P34" s="17"/>
      <c r="Q34" s="13" t="s">
        <v>16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topLeftCell="A9" workbookViewId="0">
      <selection activeCell="B20" sqref="B20"/>
    </sheetView>
  </sheetViews>
  <sheetFormatPr defaultColWidth="10.9140625" defaultRowHeight="14"/>
  <cols>
    <col min="2" max="8" width="15.75" customWidth="1"/>
  </cols>
  <sheetData>
    <row r="1" spans="1:8" ht="24" thickBot="1">
      <c r="A1" s="1"/>
      <c r="B1" s="18" t="s">
        <v>0</v>
      </c>
      <c r="C1" s="18"/>
      <c r="D1" s="18"/>
      <c r="E1" s="18"/>
      <c r="F1" s="18"/>
      <c r="G1" s="18"/>
      <c r="H1" s="18"/>
    </row>
    <row r="2" spans="1:8" ht="20" thickBot="1">
      <c r="A2" s="14">
        <f>'April 25'!A2+'May 25'!H14</f>
        <v>6</v>
      </c>
      <c r="B2" s="2" t="str">
        <f>' Feb 25'!B2</f>
        <v>UGB</v>
      </c>
      <c r="C2" s="1"/>
      <c r="D2" s="1"/>
      <c r="E2" s="1"/>
      <c r="F2" s="1"/>
      <c r="G2" s="1"/>
      <c r="H2" s="1"/>
    </row>
    <row r="3" spans="1:8" ht="14.5" thickBot="1">
      <c r="A3" s="1"/>
      <c r="B3" s="3" t="s">
        <v>1</v>
      </c>
      <c r="C3" s="19" t="s">
        <v>14</v>
      </c>
      <c r="D3" s="19"/>
      <c r="E3" s="1"/>
      <c r="F3" s="4"/>
      <c r="G3" s="20"/>
      <c r="H3" s="20"/>
    </row>
    <row r="4" spans="1:8" ht="14.5" thickBot="1">
      <c r="A4" s="1"/>
      <c r="B4" s="5" t="s">
        <v>2</v>
      </c>
      <c r="C4" s="21">
        <v>45779</v>
      </c>
      <c r="D4" s="2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28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49999999999999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</row>
    <row r="8" spans="1:8" ht="20.149999999999999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</row>
    <row r="9" spans="1:8" ht="20.149999999999999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/>
      <c r="E9" s="9"/>
      <c r="F9" s="9"/>
      <c r="G9" s="10"/>
      <c r="H9" s="9">
        <f>IFERROR(SUM(D9:G9), "")</f>
        <v>0</v>
      </c>
    </row>
    <row r="10" spans="1:8" ht="20.149999999999999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/>
      <c r="E10" s="9"/>
      <c r="F10" s="9"/>
      <c r="G10" s="10"/>
      <c r="H10" s="9">
        <f>IFERROR(SUM(D10:G10), "")</f>
        <v>0</v>
      </c>
    </row>
    <row r="11" spans="1: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/>
      <c r="E11" s="9"/>
      <c r="F11" s="9"/>
      <c r="G11" s="10"/>
      <c r="H11" s="9">
        <f>IFERROR(SUM(D11:G11), "")</f>
        <v>0</v>
      </c>
    </row>
    <row r="12" spans="1:8" ht="20.149999999999999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20.149999999999999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9"/>
      <c r="E13" s="9"/>
      <c r="F13" s="9"/>
      <c r="G13" s="10"/>
      <c r="H13" s="9">
        <f t="shared" si="0"/>
        <v>0</v>
      </c>
    </row>
    <row r="14" spans="1:8" ht="17.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</row>
    <row r="15" spans="1:8" ht="14.5" thickTop="1">
      <c r="A15" s="1"/>
      <c r="B15" s="1"/>
      <c r="C15" s="1"/>
      <c r="D15" s="15"/>
      <c r="E15" s="15"/>
      <c r="F15" s="15"/>
      <c r="G15" s="15"/>
      <c r="H15" s="6"/>
    </row>
    <row r="16" spans="1:8" ht="14.5">
      <c r="A16" s="1"/>
      <c r="B16" s="1"/>
      <c r="C16" s="1"/>
      <c r="D16" s="16" t="s">
        <v>10</v>
      </c>
      <c r="E16" s="17"/>
      <c r="F16" s="17"/>
      <c r="G16" s="17"/>
      <c r="H16" s="13" t="s">
        <v>4</v>
      </c>
    </row>
    <row r="17" spans="1:8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Andre Diatta</cp:lastModifiedBy>
  <dcterms:created xsi:type="dcterms:W3CDTF">2025-05-07T08:26:55Z</dcterms:created>
  <dcterms:modified xsi:type="dcterms:W3CDTF">2025-05-21T15:41:40Z</dcterms:modified>
</cp:coreProperties>
</file>