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4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7" l="1"/>
  <c r="S43" i="7"/>
  <c r="P43" i="7"/>
  <c r="R42" i="7"/>
  <c r="P42" i="7"/>
  <c r="R41" i="7"/>
  <c r="Q41" i="7"/>
  <c r="Q43" i="7" s="1"/>
  <c r="P41" i="7"/>
  <c r="R40" i="7"/>
  <c r="P40" i="7"/>
  <c r="R39" i="7"/>
  <c r="P39" i="7"/>
  <c r="N39" i="7"/>
  <c r="R38" i="7"/>
  <c r="P38" i="7"/>
  <c r="N38" i="7"/>
  <c r="R37" i="7"/>
  <c r="R43" i="7" s="1"/>
  <c r="P37" i="7"/>
  <c r="N37" i="7"/>
  <c r="N36" i="7"/>
  <c r="N35" i="7"/>
  <c r="N30" i="7"/>
  <c r="M30" i="7"/>
  <c r="O20" i="7" l="1"/>
  <c r="R18" i="7"/>
  <c r="O18" i="7"/>
  <c r="Q17" i="7"/>
  <c r="O17" i="7"/>
  <c r="Q16" i="7"/>
  <c r="P16" i="7"/>
  <c r="P18" i="7" s="1"/>
  <c r="O16" i="7"/>
  <c r="Q15" i="7"/>
  <c r="O15" i="7"/>
  <c r="Q14" i="7"/>
  <c r="O14" i="7"/>
  <c r="M14" i="7"/>
  <c r="Q13" i="7"/>
  <c r="O13" i="7"/>
  <c r="M13" i="7"/>
  <c r="Q12" i="7"/>
  <c r="O12" i="7"/>
  <c r="M12" i="7"/>
  <c r="M11" i="7"/>
  <c r="M10" i="7"/>
  <c r="M5" i="7"/>
  <c r="L5" i="7"/>
  <c r="Q18" i="7" l="1"/>
  <c r="D26" i="7"/>
  <c r="B4" i="7"/>
  <c r="F41" i="7"/>
  <c r="I39" i="7"/>
  <c r="F39" i="7"/>
  <c r="H38" i="7"/>
  <c r="F38" i="7"/>
  <c r="H37" i="7"/>
  <c r="G37" i="7"/>
  <c r="G39" i="7" s="1"/>
  <c r="F37" i="7"/>
  <c r="H36" i="7"/>
  <c r="F36" i="7"/>
  <c r="H35" i="7"/>
  <c r="F35" i="7"/>
  <c r="D35" i="7"/>
  <c r="H34" i="7"/>
  <c r="F34" i="7"/>
  <c r="D34" i="7"/>
  <c r="H33" i="7"/>
  <c r="F33" i="7"/>
  <c r="D33" i="7"/>
  <c r="D32" i="7"/>
  <c r="D31" i="7"/>
  <c r="C26" i="7"/>
  <c r="H39" i="7" l="1"/>
  <c r="G11" i="7"/>
  <c r="G12" i="7"/>
  <c r="G13" i="7"/>
  <c r="G17" i="7" s="1"/>
  <c r="G14" i="7"/>
  <c r="G15" i="7"/>
  <c r="G16" i="7"/>
  <c r="E11" i="7"/>
  <c r="E12" i="7"/>
  <c r="E13" i="7"/>
  <c r="E14" i="7"/>
  <c r="E15" i="7"/>
  <c r="E16" i="7"/>
  <c r="E17" i="7"/>
  <c r="E19" i="7"/>
  <c r="H17" i="7"/>
  <c r="F15" i="7"/>
  <c r="F17" i="7" s="1"/>
  <c r="C13" i="7"/>
  <c r="C12" i="7"/>
  <c r="C11" i="7"/>
  <c r="C10" i="7"/>
  <c r="I9" i="7"/>
  <c r="C9" i="7"/>
  <c r="C4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<sst xmlns="http://schemas.openxmlformats.org/spreadsheetml/2006/main" count="350" uniqueCount="63">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</sst>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69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29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28"/>
      <tableStyleElement type="headerRow" dxfId="27"/>
      <tableStyleElement type="firstColumn" dxfId="26"/>
      <tableStyleElement type="lastColumn" dxfId="25"/>
    </tableStyle>
    <tableStyle name="Weekly time sheet 2" pivot="0" count="4">
      <tableStyleElement type="wholeTable" dxfId="24"/>
      <tableStyleElement type="headerRow" dxfId="23"/>
      <tableStyleElement type="firstColumn" dxfId="22"/>
      <tableStyleElement type="lastColumn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3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25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24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4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3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29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28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44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0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1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9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8:I16" totalsRowShown="0">
  <autoFilter ref="C8:I16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30:J38" totalsRowShown="0">
  <autoFilter ref="D30:J38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IFERROR(SUM(F31:I31),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9:S17" totalsRowShown="0">
  <autoFilter ref="M9:S17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IFERROR(SUM(O10:R10),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4:T42" totalsRowShown="0">
  <autoFilter ref="N34:T42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IFERROR(SUM(P35:S35),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8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5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13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7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54" t="s">
        <v>0</v>
      </c>
      <c r="C1" s="54"/>
      <c r="D1" s="54"/>
      <c r="E1" s="54"/>
      <c r="F1" s="54"/>
      <c r="G1" s="54"/>
      <c r="H1" s="54"/>
      <c r="J1" s="1"/>
      <c r="K1" s="54" t="s">
        <v>0</v>
      </c>
      <c r="L1" s="54"/>
      <c r="M1" s="54"/>
      <c r="N1" s="54"/>
      <c r="O1" s="54"/>
      <c r="P1" s="54"/>
      <c r="Q1" s="54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55" t="s">
        <v>14</v>
      </c>
      <c r="D3" s="56"/>
      <c r="E3" s="1"/>
      <c r="F3" s="4"/>
      <c r="G3" s="57"/>
      <c r="H3" s="57"/>
      <c r="J3" s="1"/>
      <c r="K3" s="3" t="s">
        <v>1</v>
      </c>
      <c r="L3" s="64" t="str">
        <f>C3</f>
        <v>Thembeni Mazamisa</v>
      </c>
      <c r="M3" s="64"/>
      <c r="N3" s="1"/>
      <c r="O3" s="4"/>
      <c r="P3" s="57"/>
      <c r="Q3" s="57"/>
    </row>
    <row r="4" spans="1:17" ht="15.75" thickBot="1">
      <c r="A4" s="1"/>
      <c r="B4" s="5" t="s">
        <v>2</v>
      </c>
      <c r="C4" s="58">
        <v>45695</v>
      </c>
      <c r="D4" s="58"/>
      <c r="E4" s="1"/>
      <c r="F4" s="1"/>
      <c r="G4" s="1"/>
      <c r="H4" s="1"/>
      <c r="J4" s="1"/>
      <c r="K4" s="5" t="s">
        <v>2</v>
      </c>
      <c r="L4" s="65">
        <v>45709</v>
      </c>
      <c r="M4" s="6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59"/>
      <c r="E15" s="60"/>
      <c r="F15" s="60"/>
      <c r="G15" s="61"/>
      <c r="H15" s="6"/>
      <c r="J15" s="1"/>
      <c r="K15" s="1"/>
      <c r="L15" s="1"/>
      <c r="M15" s="63"/>
      <c r="N15" s="63"/>
      <c r="O15" s="63"/>
      <c r="P15" s="63"/>
      <c r="Q15" s="6"/>
    </row>
    <row r="16" spans="1:17">
      <c r="A16" s="1"/>
      <c r="B16" s="1"/>
      <c r="C16" s="1"/>
      <c r="D16" s="62" t="s">
        <v>10</v>
      </c>
      <c r="E16" s="62"/>
      <c r="F16" s="62"/>
      <c r="G16" s="62"/>
      <c r="H16" s="13" t="s">
        <v>4</v>
      </c>
      <c r="J16" s="1"/>
      <c r="K16" s="1"/>
      <c r="L16" s="1"/>
      <c r="M16" s="52" t="s">
        <v>10</v>
      </c>
      <c r="N16" s="53"/>
      <c r="O16" s="53"/>
      <c r="P16" s="5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54" t="s">
        <v>0</v>
      </c>
      <c r="C19" s="54"/>
      <c r="D19" s="54"/>
      <c r="E19" s="54"/>
      <c r="F19" s="54"/>
      <c r="G19" s="54"/>
      <c r="H19" s="54"/>
      <c r="J19" s="1"/>
      <c r="K19" s="54" t="s">
        <v>0</v>
      </c>
      <c r="L19" s="54"/>
      <c r="M19" s="54"/>
      <c r="N19" s="54"/>
      <c r="O19" s="54"/>
      <c r="P19" s="54"/>
      <c r="Q19" s="5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55" t="str">
        <f>C3</f>
        <v>Thembeni Mazamisa</v>
      </c>
      <c r="D21" s="56"/>
      <c r="E21" s="1"/>
      <c r="F21" s="4"/>
      <c r="G21" s="57"/>
      <c r="H21" s="57"/>
      <c r="J21" s="1"/>
      <c r="K21" s="3" t="s">
        <v>1</v>
      </c>
      <c r="L21" s="64" t="str">
        <f>C3</f>
        <v>Thembeni Mazamisa</v>
      </c>
      <c r="M21" s="64"/>
      <c r="N21" s="1"/>
      <c r="O21" s="4"/>
      <c r="P21" s="57"/>
      <c r="Q21" s="57"/>
    </row>
    <row r="22" spans="1:17" ht="15.75" thickBot="1">
      <c r="A22" s="1"/>
      <c r="B22" s="5" t="s">
        <v>2</v>
      </c>
      <c r="C22" s="58">
        <v>45702</v>
      </c>
      <c r="D22" s="58"/>
      <c r="E22" s="1"/>
      <c r="F22" s="1"/>
      <c r="G22" s="1"/>
      <c r="H22" s="1"/>
      <c r="J22" s="1"/>
      <c r="K22" s="5" t="s">
        <v>2</v>
      </c>
      <c r="L22" s="65">
        <v>45716</v>
      </c>
      <c r="M22" s="6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63"/>
      <c r="E33" s="63"/>
      <c r="F33" s="63"/>
      <c r="G33" s="63"/>
      <c r="H33" s="6"/>
      <c r="J33" s="1"/>
      <c r="K33" s="1"/>
      <c r="L33" s="1"/>
      <c r="M33" s="63"/>
      <c r="N33" s="63"/>
      <c r="O33" s="63"/>
      <c r="P33" s="63"/>
      <c r="Q33" s="6"/>
    </row>
    <row r="34" spans="1:17">
      <c r="A34" s="1"/>
      <c r="B34" s="1"/>
      <c r="C34" s="1"/>
      <c r="D34" s="52" t="s">
        <v>10</v>
      </c>
      <c r="E34" s="53"/>
      <c r="F34" s="53"/>
      <c r="G34" s="53"/>
      <c r="H34" s="13" t="s">
        <v>4</v>
      </c>
      <c r="J34" s="1"/>
      <c r="K34" s="1"/>
      <c r="L34" s="1"/>
      <c r="M34" s="52" t="s">
        <v>10</v>
      </c>
      <c r="N34" s="53"/>
      <c r="O34" s="53"/>
      <c r="P34" s="5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54" t="s">
        <v>0</v>
      </c>
      <c r="C1" s="54"/>
      <c r="D1" s="54"/>
      <c r="E1" s="54"/>
      <c r="F1" s="54"/>
      <c r="G1" s="54"/>
      <c r="H1" s="54"/>
      <c r="J1" s="1"/>
      <c r="K1" s="54" t="s">
        <v>0</v>
      </c>
      <c r="L1" s="54"/>
      <c r="M1" s="54"/>
      <c r="N1" s="54"/>
      <c r="O1" s="54"/>
      <c r="P1" s="54"/>
      <c r="Q1" s="54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64" t="s">
        <v>14</v>
      </c>
      <c r="D3" s="64"/>
      <c r="E3" s="1"/>
      <c r="F3" s="4"/>
      <c r="G3" s="57"/>
      <c r="H3" s="57"/>
      <c r="J3" s="1"/>
      <c r="K3" s="3" t="s">
        <v>1</v>
      </c>
      <c r="L3" s="64" t="str">
        <f>C3</f>
        <v>Thembeni Mazamisa</v>
      </c>
      <c r="M3" s="64"/>
      <c r="N3" s="1"/>
      <c r="O3" s="4"/>
      <c r="P3" s="57"/>
      <c r="Q3" s="57"/>
    </row>
    <row r="4" spans="1:17" ht="15.75" thickBot="1">
      <c r="A4" s="1"/>
      <c r="B4" s="5" t="s">
        <v>2</v>
      </c>
      <c r="C4" s="65">
        <v>45723</v>
      </c>
      <c r="D4" s="65"/>
      <c r="E4" s="1"/>
      <c r="F4" s="1"/>
      <c r="G4" s="1"/>
      <c r="H4" s="1"/>
      <c r="J4" s="1"/>
      <c r="K4" s="5" t="s">
        <v>2</v>
      </c>
      <c r="L4" s="65">
        <f>C22+7</f>
        <v>45737</v>
      </c>
      <c r="M4" s="6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63"/>
      <c r="E15" s="63"/>
      <c r="F15" s="63"/>
      <c r="G15" s="63"/>
      <c r="H15" s="6"/>
      <c r="J15" s="1"/>
      <c r="K15" s="1"/>
      <c r="L15" s="1"/>
      <c r="M15" s="63"/>
      <c r="N15" s="63"/>
      <c r="O15" s="63"/>
      <c r="P15" s="63"/>
      <c r="Q15" s="6"/>
    </row>
    <row r="16" spans="1:17">
      <c r="A16" s="1"/>
      <c r="B16" s="1"/>
      <c r="C16" s="1"/>
      <c r="D16" s="52" t="s">
        <v>10</v>
      </c>
      <c r="E16" s="53"/>
      <c r="F16" s="53"/>
      <c r="G16" s="53"/>
      <c r="H16" s="13" t="s">
        <v>4</v>
      </c>
      <c r="J16" s="1"/>
      <c r="K16" s="1"/>
      <c r="L16" s="1"/>
      <c r="M16" s="52" t="s">
        <v>10</v>
      </c>
      <c r="N16" s="53"/>
      <c r="O16" s="53"/>
      <c r="P16" s="53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54" t="s">
        <v>0</v>
      </c>
      <c r="C19" s="54"/>
      <c r="D19" s="54"/>
      <c r="E19" s="54"/>
      <c r="F19" s="54"/>
      <c r="G19" s="54"/>
      <c r="H19" s="54"/>
      <c r="J19" s="1"/>
      <c r="K19" s="54" t="s">
        <v>0</v>
      </c>
      <c r="L19" s="54"/>
      <c r="M19" s="54"/>
      <c r="N19" s="54"/>
      <c r="O19" s="54"/>
      <c r="P19" s="54"/>
      <c r="Q19" s="5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64" t="str">
        <f>C3</f>
        <v>Thembeni Mazamisa</v>
      </c>
      <c r="D21" s="64"/>
      <c r="E21" s="1"/>
      <c r="F21" s="4"/>
      <c r="G21" s="57"/>
      <c r="H21" s="57"/>
      <c r="J21" s="1"/>
      <c r="K21" s="3" t="s">
        <v>1</v>
      </c>
      <c r="L21" s="64" t="str">
        <f>L3</f>
        <v>Thembeni Mazamisa</v>
      </c>
      <c r="M21" s="64"/>
      <c r="N21" s="1"/>
      <c r="O21" s="4"/>
      <c r="P21" s="57"/>
      <c r="Q21" s="57"/>
    </row>
    <row r="22" spans="1:17" ht="15.75" thickBot="1">
      <c r="A22" s="1"/>
      <c r="B22" s="5" t="s">
        <v>2</v>
      </c>
      <c r="C22" s="65">
        <f>C4+7</f>
        <v>45730</v>
      </c>
      <c r="D22" s="65"/>
      <c r="E22" s="1"/>
      <c r="F22" s="1"/>
      <c r="G22" s="1"/>
      <c r="H22" s="1"/>
      <c r="J22" s="1"/>
      <c r="K22" s="5" t="s">
        <v>2</v>
      </c>
      <c r="L22" s="65">
        <f>L4+7</f>
        <v>45744</v>
      </c>
      <c r="M22" s="6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63"/>
      <c r="E33" s="63"/>
      <c r="F33" s="63"/>
      <c r="G33" s="63"/>
      <c r="H33" s="6"/>
      <c r="J33" s="1"/>
      <c r="K33" s="1"/>
      <c r="L33" s="1"/>
      <c r="M33" s="63"/>
      <c r="N33" s="63"/>
      <c r="O33" s="63"/>
      <c r="P33" s="63"/>
      <c r="Q33" s="6"/>
    </row>
    <row r="34" spans="1:17">
      <c r="A34" s="1"/>
      <c r="B34" s="1"/>
      <c r="C34" s="1"/>
      <c r="D34" s="52" t="s">
        <v>10</v>
      </c>
      <c r="E34" s="53"/>
      <c r="F34" s="53"/>
      <c r="G34" s="53"/>
      <c r="H34" s="13" t="s">
        <v>4</v>
      </c>
      <c r="J34" s="1"/>
      <c r="K34" s="1"/>
      <c r="L34" s="1"/>
      <c r="M34" s="52" t="s">
        <v>10</v>
      </c>
      <c r="N34" s="53"/>
      <c r="O34" s="53"/>
      <c r="P34" s="53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54" t="s">
        <v>0</v>
      </c>
      <c r="C1" s="54"/>
      <c r="D1" s="54"/>
      <c r="E1" s="54"/>
      <c r="F1" s="54"/>
      <c r="G1" s="54"/>
      <c r="H1" s="54"/>
      <c r="J1" s="1"/>
      <c r="K1" s="54" t="s">
        <v>0</v>
      </c>
      <c r="L1" s="54"/>
      <c r="M1" s="54"/>
      <c r="N1" s="54"/>
      <c r="O1" s="54"/>
      <c r="P1" s="54"/>
      <c r="Q1" s="54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64" t="s">
        <v>14</v>
      </c>
      <c r="D3" s="64"/>
      <c r="E3" s="1"/>
      <c r="F3" s="4"/>
      <c r="G3" s="57"/>
      <c r="H3" s="57"/>
      <c r="J3" s="1"/>
      <c r="K3" s="3" t="s">
        <v>1</v>
      </c>
      <c r="L3" s="64" t="str">
        <f>C3</f>
        <v>Thembeni Mazamisa</v>
      </c>
      <c r="M3" s="64"/>
      <c r="N3" s="1"/>
      <c r="O3" s="4"/>
      <c r="P3" s="57"/>
      <c r="Q3" s="57"/>
    </row>
    <row r="4" spans="1:17" ht="15.75" thickBot="1">
      <c r="A4" s="1"/>
      <c r="B4" s="5" t="s">
        <v>2</v>
      </c>
      <c r="C4" s="65">
        <v>45751</v>
      </c>
      <c r="D4" s="65"/>
      <c r="E4" s="1"/>
      <c r="F4" s="1"/>
      <c r="G4" s="1"/>
      <c r="H4" s="1"/>
      <c r="J4" s="1"/>
      <c r="K4" s="5" t="s">
        <v>2</v>
      </c>
      <c r="L4" s="65">
        <f>C22+7</f>
        <v>45765</v>
      </c>
      <c r="M4" s="65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63"/>
      <c r="E15" s="63"/>
      <c r="F15" s="63"/>
      <c r="G15" s="63"/>
      <c r="H15" s="6"/>
      <c r="J15" s="1"/>
      <c r="K15" s="1"/>
      <c r="L15" s="1"/>
      <c r="M15" s="63"/>
      <c r="N15" s="63"/>
      <c r="O15" s="63"/>
      <c r="P15" s="63"/>
      <c r="Q15" s="6"/>
    </row>
    <row r="16" spans="1:17">
      <c r="A16" s="1"/>
      <c r="B16" s="1"/>
      <c r="C16" s="1"/>
      <c r="D16" s="52" t="s">
        <v>10</v>
      </c>
      <c r="E16" s="53"/>
      <c r="F16" s="53"/>
      <c r="G16" s="53"/>
      <c r="H16" s="13" t="s">
        <v>27</v>
      </c>
      <c r="J16" s="1"/>
      <c r="K16" s="1"/>
      <c r="L16" s="1"/>
      <c r="M16" s="52" t="s">
        <v>10</v>
      </c>
      <c r="N16" s="53"/>
      <c r="O16" s="53"/>
      <c r="P16" s="53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54" t="s">
        <v>0</v>
      </c>
      <c r="C19" s="54"/>
      <c r="D19" s="54"/>
      <c r="E19" s="54"/>
      <c r="F19" s="54"/>
      <c r="G19" s="54"/>
      <c r="H19" s="54"/>
      <c r="J19" s="1"/>
      <c r="K19" s="54" t="s">
        <v>0</v>
      </c>
      <c r="L19" s="54"/>
      <c r="M19" s="54"/>
      <c r="N19" s="54"/>
      <c r="O19" s="54"/>
      <c r="P19" s="54"/>
      <c r="Q19" s="54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64" t="str">
        <f>C3</f>
        <v>Thembeni Mazamisa</v>
      </c>
      <c r="D21" s="64"/>
      <c r="E21" s="1"/>
      <c r="F21" s="4"/>
      <c r="G21" s="57"/>
      <c r="H21" s="57"/>
      <c r="J21" s="1"/>
      <c r="K21" s="3" t="s">
        <v>1</v>
      </c>
      <c r="L21" s="64" t="str">
        <f>C3</f>
        <v>Thembeni Mazamisa</v>
      </c>
      <c r="M21" s="64"/>
      <c r="N21" s="1"/>
      <c r="O21" s="4"/>
      <c r="P21" s="57"/>
      <c r="Q21" s="57"/>
    </row>
    <row r="22" spans="1:17" ht="15.75" thickBot="1">
      <c r="A22" s="1"/>
      <c r="B22" s="5" t="s">
        <v>2</v>
      </c>
      <c r="C22" s="65">
        <f>C4+7</f>
        <v>45758</v>
      </c>
      <c r="D22" s="65"/>
      <c r="E22" s="1"/>
      <c r="F22" s="1"/>
      <c r="G22" s="1"/>
      <c r="H22" s="1"/>
      <c r="J22" s="1"/>
      <c r="K22" s="5" t="s">
        <v>2</v>
      </c>
      <c r="L22" s="65">
        <f>L4+7</f>
        <v>45772</v>
      </c>
      <c r="M22" s="65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63"/>
      <c r="E33" s="63"/>
      <c r="F33" s="63"/>
      <c r="G33" s="63"/>
      <c r="H33" s="6"/>
      <c r="J33" s="1"/>
      <c r="K33" s="1"/>
      <c r="L33" s="1"/>
      <c r="M33" s="63"/>
      <c r="N33" s="63"/>
      <c r="O33" s="63"/>
      <c r="P33" s="63"/>
      <c r="Q33" s="6"/>
    </row>
    <row r="34" spans="1:17">
      <c r="A34" s="1"/>
      <c r="B34" s="1"/>
      <c r="C34" s="1"/>
      <c r="D34" s="52" t="s">
        <v>10</v>
      </c>
      <c r="E34" s="53"/>
      <c r="F34" s="53"/>
      <c r="G34" s="53"/>
      <c r="H34" s="13" t="s">
        <v>29</v>
      </c>
      <c r="J34" s="1"/>
      <c r="K34" s="1"/>
      <c r="L34" s="1"/>
      <c r="M34" s="52" t="s">
        <v>10</v>
      </c>
      <c r="N34" s="53"/>
      <c r="O34" s="53"/>
      <c r="P34" s="53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5" workbookViewId="0">
      <selection activeCell="A45" sqref="A45:J6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54" t="s">
        <v>0</v>
      </c>
      <c r="C1" s="54"/>
      <c r="D1" s="54"/>
      <c r="E1" s="54"/>
      <c r="F1" s="54"/>
      <c r="G1" s="54"/>
      <c r="H1" s="54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64" t="s">
        <v>14</v>
      </c>
      <c r="D3" s="64"/>
      <c r="E3" s="1"/>
      <c r="F3" s="4"/>
      <c r="G3" s="57"/>
      <c r="H3" s="57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65">
        <v>45779</v>
      </c>
      <c r="D4" s="65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63"/>
      <c r="E16" s="63"/>
      <c r="F16" s="63"/>
      <c r="G16" s="63"/>
      <c r="H16" s="6"/>
      <c r="K16" s="1"/>
      <c r="L16" s="1"/>
      <c r="M16" s="1"/>
      <c r="N16" s="63"/>
      <c r="O16" s="63"/>
      <c r="P16" s="63"/>
      <c r="Q16" s="63"/>
      <c r="R16" s="25"/>
    </row>
    <row r="17" spans="1:18" ht="14.25" customHeight="1">
      <c r="A17" s="1"/>
      <c r="B17" s="1"/>
      <c r="C17" s="1"/>
      <c r="D17" s="66" t="s">
        <v>21</v>
      </c>
      <c r="E17" s="53"/>
      <c r="F17" s="53"/>
      <c r="G17" s="53"/>
      <c r="H17" s="13" t="s">
        <v>20</v>
      </c>
      <c r="K17" s="1"/>
      <c r="L17" s="1"/>
      <c r="M17" s="1"/>
      <c r="N17" s="66" t="s">
        <v>21</v>
      </c>
      <c r="O17" s="53"/>
      <c r="P17" s="53"/>
      <c r="Q17" s="53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54" t="s">
        <v>0</v>
      </c>
      <c r="C24" s="54"/>
      <c r="D24" s="54"/>
      <c r="E24" s="54"/>
      <c r="F24" s="54"/>
      <c r="G24" s="54"/>
      <c r="H24" s="54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64" t="s">
        <v>14</v>
      </c>
      <c r="D26" s="64"/>
      <c r="E26" s="1"/>
      <c r="F26" s="4"/>
      <c r="G26" s="57"/>
      <c r="H26" s="57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65">
        <v>45786</v>
      </c>
      <c r="D27" s="65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63"/>
      <c r="E39" s="63"/>
      <c r="F39" s="63"/>
      <c r="G39" s="63"/>
      <c r="H39" s="16"/>
      <c r="K39" s="1"/>
      <c r="L39" s="1"/>
      <c r="M39" s="1"/>
      <c r="N39" s="63"/>
      <c r="O39" s="63"/>
      <c r="P39" s="63"/>
      <c r="Q39" s="63"/>
      <c r="R39" s="30"/>
    </row>
    <row r="40" spans="1:18">
      <c r="A40" s="1"/>
      <c r="B40" s="1"/>
      <c r="C40" s="1"/>
      <c r="D40" s="66" t="s">
        <v>21</v>
      </c>
      <c r="E40" s="53"/>
      <c r="F40" s="53"/>
      <c r="G40" s="53"/>
      <c r="H40" s="15" t="s">
        <v>37</v>
      </c>
      <c r="K40" s="1"/>
      <c r="L40" s="1"/>
      <c r="M40" s="1"/>
      <c r="N40" s="66" t="s">
        <v>21</v>
      </c>
      <c r="O40" s="53"/>
      <c r="P40" s="53"/>
      <c r="Q40" s="53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63"/>
      <c r="F61" s="63"/>
      <c r="G61" s="63"/>
      <c r="H61" s="63"/>
      <c r="I61" s="36"/>
    </row>
    <row r="62" spans="2:9">
      <c r="B62" s="1"/>
      <c r="C62" s="1"/>
      <c r="D62" s="1"/>
      <c r="E62" s="66" t="s">
        <v>21</v>
      </c>
      <c r="F62" s="53"/>
      <c r="G62" s="53"/>
      <c r="H62" s="53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T46"/>
  <sheetViews>
    <sheetView tabSelected="1" topLeftCell="H34" workbookViewId="0">
      <selection activeCell="X40" sqref="X40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3" spans="2:19" ht="24" thickBot="1">
      <c r="B3" s="1"/>
      <c r="C3" s="33" t="s">
        <v>0</v>
      </c>
      <c r="D3" s="33"/>
      <c r="E3" s="33"/>
      <c r="F3" s="33"/>
      <c r="G3" s="33"/>
      <c r="H3" s="33"/>
      <c r="I3" s="33"/>
    </row>
    <row r="4" spans="2:19" ht="24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L4" s="1"/>
      <c r="M4" s="43" t="s">
        <v>0</v>
      </c>
      <c r="N4" s="43"/>
      <c r="O4" s="43"/>
      <c r="P4" s="43"/>
      <c r="Q4" s="43"/>
      <c r="R4" s="43"/>
      <c r="S4" s="43"/>
    </row>
    <row r="5" spans="2:19" ht="29.25" thickBot="1">
      <c r="B5" s="1"/>
      <c r="C5" s="3" t="s">
        <v>1</v>
      </c>
      <c r="D5" s="35" t="s">
        <v>14</v>
      </c>
      <c r="E5" s="35"/>
      <c r="F5" s="1"/>
      <c r="G5" s="4"/>
      <c r="H5" s="34"/>
      <c r="I5" s="34"/>
      <c r="L5" s="14">
        <f>'April 25'!M12+'May 25'!T20</f>
        <v>0</v>
      </c>
      <c r="M5" s="2">
        <f>' Feb 25'!N12</f>
        <v>0</v>
      </c>
      <c r="N5" s="1"/>
      <c r="O5" s="1"/>
      <c r="P5" s="1"/>
      <c r="Q5" s="1"/>
      <c r="R5" s="1"/>
      <c r="S5" s="1"/>
    </row>
    <row r="6" spans="2:19" ht="30" thickBot="1">
      <c r="B6" s="1"/>
      <c r="C6" s="5" t="s">
        <v>2</v>
      </c>
      <c r="D6" s="36">
        <v>45807</v>
      </c>
      <c r="E6" s="36"/>
      <c r="F6" s="1"/>
      <c r="G6" s="1"/>
      <c r="H6" s="1"/>
      <c r="I6" s="1"/>
      <c r="L6" s="1"/>
      <c r="M6" s="3" t="s">
        <v>1</v>
      </c>
      <c r="N6" s="45" t="s">
        <v>14</v>
      </c>
      <c r="O6" s="45"/>
      <c r="P6" s="1"/>
      <c r="Q6" s="4"/>
      <c r="R6" s="44"/>
      <c r="S6" s="44"/>
    </row>
    <row r="7" spans="2:19" ht="15.75" thickBot="1">
      <c r="B7" s="1"/>
      <c r="C7" s="1"/>
      <c r="D7" s="1"/>
      <c r="E7" s="1"/>
      <c r="F7" s="1"/>
      <c r="G7" s="1"/>
      <c r="H7" s="1"/>
      <c r="I7" s="1"/>
      <c r="L7" s="1"/>
      <c r="M7" s="5" t="s">
        <v>2</v>
      </c>
      <c r="N7" s="46">
        <v>45821</v>
      </c>
      <c r="O7" s="46"/>
      <c r="P7" s="1"/>
      <c r="Q7" s="1"/>
      <c r="R7" s="1"/>
      <c r="S7" s="1"/>
    </row>
    <row r="8" spans="2:19" ht="4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L8" s="1"/>
      <c r="M8" s="1"/>
      <c r="N8" s="1"/>
      <c r="O8" s="1"/>
      <c r="P8" s="1"/>
      <c r="Q8" s="1"/>
      <c r="R8" s="1"/>
      <c r="S8" s="1"/>
    </row>
    <row r="9" spans="2:19" ht="45">
      <c r="B9" s="1"/>
      <c r="C9" s="1" t="str">
        <f>IFERROR(TEXT(TimeSheet2141822354610[[#This Row],[Date]],"aaaa"), "")</f>
        <v>Monday</v>
      </c>
      <c r="D9" s="8">
        <v>45803</v>
      </c>
      <c r="E9" s="9"/>
      <c r="F9" s="9"/>
      <c r="G9" s="9"/>
      <c r="H9" s="10"/>
      <c r="I9" s="9">
        <f>IFERROR(SUM(E9:H9), "")</f>
        <v>0</v>
      </c>
      <c r="L9" s="1"/>
      <c r="M9" s="7" t="s">
        <v>3</v>
      </c>
      <c r="N9" s="7" t="s">
        <v>4</v>
      </c>
      <c r="O9" s="1" t="s">
        <v>12</v>
      </c>
      <c r="P9" s="1" t="s">
        <v>11</v>
      </c>
      <c r="Q9" s="1" t="s">
        <v>6</v>
      </c>
      <c r="R9" s="1" t="s">
        <v>7</v>
      </c>
      <c r="S9" s="1" t="s">
        <v>8</v>
      </c>
    </row>
    <row r="10" spans="2:19" ht="15">
      <c r="B10" s="1"/>
      <c r="C10" s="1" t="str">
        <f>IFERROR(TEXT(TimeSheet2141822354610[[#This Row],[Date]],"aaaa"), "")</f>
        <v>Tuesday</v>
      </c>
      <c r="D10" s="8">
        <v>45804</v>
      </c>
      <c r="E10" s="9"/>
      <c r="F10" s="9"/>
      <c r="G10" s="9"/>
      <c r="H10" s="10"/>
      <c r="I10" s="9"/>
      <c r="L10" s="1"/>
      <c r="M10" s="1" t="str">
        <f>IFERROR(TEXT(TimeSheet21418223546101112[[#This Row],[Date]],"aaaa"), "")</f>
        <v>Monday</v>
      </c>
      <c r="N10" s="8">
        <v>45817</v>
      </c>
      <c r="O10" s="9"/>
      <c r="P10" s="9"/>
      <c r="Q10" s="9"/>
      <c r="R10" s="10" t="s">
        <v>54</v>
      </c>
      <c r="S10" s="9">
        <v>1</v>
      </c>
    </row>
    <row r="11" spans="2:19" ht="30">
      <c r="B11" s="1"/>
      <c r="C11" s="1" t="str">
        <f>IFERROR(TEXT(TimeSheet2141822354610[[#This Row],[Date]],"aaaa"), "")</f>
        <v>Wednesday</v>
      </c>
      <c r="D11" s="8">
        <v>45805</v>
      </c>
      <c r="E11" s="9">
        <f>SUBTOTAL(109,'June 25'!$E$9:$E$10)</f>
        <v>0</v>
      </c>
      <c r="F11" s="9"/>
      <c r="G11" s="9">
        <f>SUBTOTAL(109,'June 25'!$G$9:$G$10)</f>
        <v>0</v>
      </c>
      <c r="H11" s="20"/>
      <c r="I11" s="9"/>
      <c r="L11" s="1"/>
      <c r="M11" s="1" t="str">
        <f>IFERROR(TEXT(TimeSheet21418223546101112[[#This Row],[Date]],"aaaa"), "")</f>
        <v>Tuesday</v>
      </c>
      <c r="N11" s="8">
        <v>45818</v>
      </c>
      <c r="O11" s="9"/>
      <c r="P11" s="9"/>
      <c r="Q11" s="9"/>
      <c r="R11" s="10"/>
      <c r="S11" s="9"/>
    </row>
    <row r="12" spans="2:19" ht="42.75">
      <c r="B12" s="1"/>
      <c r="C12" s="1" t="str">
        <f>IFERROR(TEXT(TimeSheet2141822354610[[#This Row],[Date]],"aaaa"), "")</f>
        <v>Thursday</v>
      </c>
      <c r="D12" s="8">
        <v>45806</v>
      </c>
      <c r="E12" s="9">
        <f>SUBTOTAL(109,'June 25'!$E$9:$E$10)</f>
        <v>0</v>
      </c>
      <c r="F12" s="9"/>
      <c r="G12" s="9">
        <f>SUBTOTAL(109,'June 25'!$G$9:$G$10)</f>
        <v>0</v>
      </c>
      <c r="H12" s="10" t="s">
        <v>47</v>
      </c>
      <c r="I12" s="9">
        <v>2</v>
      </c>
      <c r="L12" s="1"/>
      <c r="M12" s="1" t="str">
        <f>IFERROR(TEXT(TimeSheet21418223546101112[[#This Row],[Date]],"aaaa"), "")</f>
        <v>Wednesday</v>
      </c>
      <c r="N12" s="8">
        <v>45819</v>
      </c>
      <c r="O12" s="9">
        <f>SUBTOTAL(109,'June 25'!$E$9:$E$10)</f>
        <v>0</v>
      </c>
      <c r="P12" s="9"/>
      <c r="Q12" s="9">
        <f>SUBTOTAL(109,'June 25'!$G$9:$G$10)</f>
        <v>0</v>
      </c>
      <c r="R12" s="20" t="s">
        <v>57</v>
      </c>
      <c r="S12" s="9">
        <v>1</v>
      </c>
    </row>
    <row r="13" spans="2:19" ht="30">
      <c r="B13" s="1"/>
      <c r="C13" s="1" t="str">
        <f>IFERROR(TEXT(TimeSheet2141822354610[[#This Row],[Date]],"aaaa"), "")</f>
        <v>Friday</v>
      </c>
      <c r="D13" s="8">
        <v>45807</v>
      </c>
      <c r="E13" s="9">
        <f>SUBTOTAL(109,'June 25'!$E$9:$E$10)</f>
        <v>0</v>
      </c>
      <c r="F13" s="9"/>
      <c r="G13" s="9">
        <f>SUBTOTAL(109,'June 25'!$G$9:$G$10)</f>
        <v>0</v>
      </c>
      <c r="H13" s="20" t="s">
        <v>50</v>
      </c>
      <c r="I13" s="9">
        <v>2</v>
      </c>
      <c r="L13" s="1"/>
      <c r="M13" s="1" t="str">
        <f>IFERROR(TEXT(TimeSheet21418223546101112[[#This Row],[Date]],"aaaa"), "")</f>
        <v>Thursday</v>
      </c>
      <c r="N13" s="8">
        <v>45820</v>
      </c>
      <c r="O13" s="9">
        <f>SUBTOTAL(109,'June 25'!$E$9:$E$10)</f>
        <v>0</v>
      </c>
      <c r="P13" s="9"/>
      <c r="Q13" s="9">
        <f>SUBTOTAL(109,'June 25'!$G$9:$G$10)</f>
        <v>0</v>
      </c>
      <c r="R13" s="10" t="s">
        <v>47</v>
      </c>
      <c r="S13" s="9">
        <v>1</v>
      </c>
    </row>
    <row r="14" spans="2:19" ht="28.5">
      <c r="B14" s="1"/>
      <c r="C14" s="1" t="s">
        <v>43</v>
      </c>
      <c r="D14" s="8">
        <v>45808</v>
      </c>
      <c r="E14" s="9">
        <f>SUBTOTAL(109,'June 25'!$E$9:$E$10)</f>
        <v>0</v>
      </c>
      <c r="F14" s="9"/>
      <c r="G14" s="9">
        <f>SUBTOTAL(109,'June 25'!$G$9:$G$10)</f>
        <v>0</v>
      </c>
      <c r="H14" s="10"/>
      <c r="I14" s="9"/>
      <c r="L14" s="1"/>
      <c r="M14" s="1" t="str">
        <f>IFERROR(TEXT(TimeSheet21418223546101112[[#This Row],[Date]],"aaaa"), "")</f>
        <v>Friday</v>
      </c>
      <c r="N14" s="8">
        <v>45821</v>
      </c>
      <c r="O14" s="9">
        <f>SUBTOTAL(109,'June 25'!$E$9:$E$10)</f>
        <v>0</v>
      </c>
      <c r="P14" s="9"/>
      <c r="Q14" s="9">
        <f>SUBTOTAL(109,'June 25'!$G$9:$G$10)</f>
        <v>0</v>
      </c>
      <c r="R14" s="20" t="s">
        <v>47</v>
      </c>
      <c r="S14" s="9">
        <v>1.3</v>
      </c>
    </row>
    <row r="15" spans="2:19" ht="30">
      <c r="B15" s="1"/>
      <c r="C15" s="1" t="s">
        <v>44</v>
      </c>
      <c r="D15" s="8">
        <v>45809</v>
      </c>
      <c r="E15" s="12">
        <f>SUBTOTAL(109,'June 25'!$E$9:$E$10)</f>
        <v>0</v>
      </c>
      <c r="F15" s="12">
        <f>IFERROR(SUM(F8:F14), "")</f>
        <v>0</v>
      </c>
      <c r="G15" s="12">
        <f>SUBTOTAL(109,'June 25'!$G$9:$G$10)</f>
        <v>0</v>
      </c>
      <c r="H15" s="17"/>
      <c r="I15" s="17"/>
      <c r="L15" s="1"/>
      <c r="M15" s="1" t="s">
        <v>43</v>
      </c>
      <c r="N15" s="8">
        <v>45822</v>
      </c>
      <c r="O15" s="9">
        <f>SUBTOTAL(109,'June 25'!$E$9:$E$10)</f>
        <v>0</v>
      </c>
      <c r="P15" s="9"/>
      <c r="Q15" s="9">
        <f>SUBTOTAL(109,'June 25'!$G$9:$G$10)</f>
        <v>0</v>
      </c>
      <c r="R15" s="10"/>
      <c r="S15" s="9"/>
    </row>
    <row r="16" spans="2:19" ht="15">
      <c r="B16" s="1"/>
      <c r="C16" s="1"/>
      <c r="D16" s="8"/>
      <c r="E16" s="12">
        <f>SUBTOTAL(109,'June 25'!$E$9:$E$10)</f>
        <v>0</v>
      </c>
      <c r="F16" s="12"/>
      <c r="G16" s="12">
        <f>SUBTOTAL(109,'June 25'!$G$9:$G$10)</f>
        <v>0</v>
      </c>
      <c r="H16" s="19"/>
      <c r="I16" s="17"/>
      <c r="L16" s="1"/>
      <c r="M16" s="1" t="s">
        <v>44</v>
      </c>
      <c r="N16" s="8">
        <v>45823</v>
      </c>
      <c r="O16" s="12">
        <f>SUBTOTAL(109,'June 25'!$E$9:$E$10)</f>
        <v>0</v>
      </c>
      <c r="P16" s="12">
        <f>IFERROR(SUM(P9:P15), "")</f>
        <v>0</v>
      </c>
      <c r="Q16" s="12">
        <f>SUBTOTAL(109,'June 25'!$G$9:$G$10)</f>
        <v>0</v>
      </c>
      <c r="R16" s="17"/>
      <c r="S16" s="17"/>
    </row>
    <row r="17" spans="2:20" ht="17.25" thickBot="1">
      <c r="B17" s="1"/>
      <c r="C17" s="1"/>
      <c r="D17" s="11" t="s">
        <v>9</v>
      </c>
      <c r="E17" s="18">
        <f>SUBTOTAL(109,'June 25'!$E$9:$E$10)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4</v>
      </c>
      <c r="L17" s="1"/>
      <c r="M17" s="1"/>
      <c r="N17" s="8"/>
      <c r="O17" s="12">
        <f>SUBTOTAL(109,'June 25'!$E$9:$E$10)</f>
        <v>0</v>
      </c>
      <c r="P17" s="12"/>
      <c r="Q17" s="12">
        <f>SUBTOTAL(109,'June 25'!$G$9:$G$10)</f>
        <v>0</v>
      </c>
      <c r="R17" s="19"/>
      <c r="S17" s="17"/>
    </row>
    <row r="18" spans="2:20" ht="18" thickTop="1" thickBot="1">
      <c r="B18" s="1"/>
      <c r="C18" s="1"/>
      <c r="D18" s="1"/>
      <c r="E18" s="63" t="s">
        <v>51</v>
      </c>
      <c r="F18" s="63"/>
      <c r="G18" s="63"/>
      <c r="H18" s="63"/>
      <c r="I18" s="36"/>
      <c r="L18" s="1"/>
      <c r="M18" s="1"/>
      <c r="N18" s="11" t="s">
        <v>9</v>
      </c>
      <c r="O18" s="18">
        <f>SUBTOTAL(109,'June 25'!$E$9:$E$10)</f>
        <v>0</v>
      </c>
      <c r="P18" s="18">
        <f>IFERROR(SUM(P10:P17), "")</f>
        <v>0</v>
      </c>
      <c r="Q18" s="18">
        <f>IFERROR(SUM(Q10:Q17), "")</f>
        <v>0</v>
      </c>
      <c r="R18" s="18">
        <f>IFERROR(SUM(R10:R17), "")</f>
        <v>0</v>
      </c>
      <c r="S18" s="12">
        <v>7</v>
      </c>
    </row>
    <row r="19" spans="2:20" ht="15" thickTop="1">
      <c r="B19" s="1"/>
      <c r="C19" s="1"/>
      <c r="D19" s="1"/>
      <c r="E19" s="67">
        <f>SUBTOTAL(109,'June 25'!$E$9:$E$10)</f>
        <v>0</v>
      </c>
      <c r="F19" s="68"/>
      <c r="G19" s="68"/>
      <c r="H19" s="68"/>
      <c r="I19" s="32" t="s">
        <v>49</v>
      </c>
      <c r="L19" s="1"/>
      <c r="M19" s="1"/>
      <c r="N19" s="1"/>
      <c r="O19" s="63" t="s">
        <v>51</v>
      </c>
      <c r="P19" s="63"/>
      <c r="Q19" s="63"/>
      <c r="R19" s="63"/>
      <c r="S19" s="46"/>
    </row>
    <row r="20" spans="2:20">
      <c r="C20" s="1"/>
      <c r="D20" s="1"/>
      <c r="E20" s="1"/>
      <c r="F20" s="1"/>
      <c r="G20" s="1"/>
      <c r="H20" s="1"/>
      <c r="I20" s="1"/>
      <c r="L20" s="1"/>
      <c r="M20" s="1"/>
      <c r="N20" s="1"/>
      <c r="O20" s="67">
        <f>SUBTOTAL(109,'June 25'!$E$9:$E$10)</f>
        <v>0</v>
      </c>
      <c r="P20" s="68"/>
      <c r="Q20" s="68"/>
      <c r="R20" s="68"/>
      <c r="S20" s="42" t="s">
        <v>56</v>
      </c>
    </row>
    <row r="21" spans="2:20">
      <c r="M21" s="1"/>
      <c r="N21" s="1"/>
      <c r="O21" s="1"/>
      <c r="P21" s="1"/>
      <c r="Q21" s="1"/>
      <c r="R21" s="1"/>
      <c r="S21" s="1"/>
    </row>
    <row r="25" spans="2:20" ht="24" thickBot="1">
      <c r="C25" s="1"/>
      <c r="D25" s="38" t="s">
        <v>0</v>
      </c>
      <c r="E25" s="38"/>
      <c r="F25" s="38"/>
      <c r="G25" s="38"/>
      <c r="H25" s="38"/>
      <c r="I25" s="38"/>
      <c r="J25" s="38"/>
    </row>
    <row r="26" spans="2:20" ht="20.25" thickBot="1">
      <c r="C26" s="14">
        <f>'April 25'!C33+'May 25'!J41</f>
        <v>0</v>
      </c>
      <c r="D26" s="2">
        <f>' Feb 25'!D33</f>
        <v>0</v>
      </c>
      <c r="E26" s="1"/>
      <c r="F26" s="1"/>
      <c r="G26" s="1"/>
      <c r="H26" s="1"/>
      <c r="I26" s="1"/>
      <c r="J26" s="1"/>
    </row>
    <row r="27" spans="2:20" ht="29.25" thickBot="1">
      <c r="C27" s="1"/>
      <c r="D27" s="3" t="s">
        <v>1</v>
      </c>
      <c r="E27" s="39" t="s">
        <v>14</v>
      </c>
      <c r="F27" s="39"/>
      <c r="G27" s="1"/>
      <c r="H27" s="4"/>
      <c r="I27" s="40"/>
      <c r="J27" s="40"/>
    </row>
    <row r="28" spans="2:20" ht="15.75" thickBot="1">
      <c r="C28" s="1"/>
      <c r="D28" s="5" t="s">
        <v>2</v>
      </c>
      <c r="E28" s="41">
        <v>45814</v>
      </c>
      <c r="F28" s="41"/>
      <c r="G28" s="1"/>
      <c r="H28" s="1"/>
      <c r="I28" s="1"/>
      <c r="J28" s="1"/>
    </row>
    <row r="29" spans="2:20" ht="24" thickBot="1">
      <c r="C29" s="1"/>
      <c r="D29" s="1"/>
      <c r="E29" s="1"/>
      <c r="F29" s="1"/>
      <c r="G29" s="1"/>
      <c r="H29" s="1"/>
      <c r="I29" s="1"/>
      <c r="J29" s="1"/>
      <c r="M29" s="1"/>
      <c r="N29" s="48" t="s">
        <v>0</v>
      </c>
      <c r="O29" s="48"/>
      <c r="P29" s="48"/>
      <c r="Q29" s="48"/>
      <c r="R29" s="48"/>
      <c r="S29" s="48"/>
      <c r="T29" s="48"/>
    </row>
    <row r="30" spans="2:20" ht="60.75" thickBot="1">
      <c r="C30" s="1"/>
      <c r="D30" s="7" t="s">
        <v>3</v>
      </c>
      <c r="E30" s="7" t="s">
        <v>4</v>
      </c>
      <c r="F30" s="1" t="s">
        <v>12</v>
      </c>
      <c r="G30" s="1" t="s">
        <v>11</v>
      </c>
      <c r="H30" s="1" t="s">
        <v>6</v>
      </c>
      <c r="I30" s="1" t="s">
        <v>7</v>
      </c>
      <c r="J30" s="1" t="s">
        <v>8</v>
      </c>
      <c r="M30" s="14">
        <f>'April 25'!N37+'May 25'!U45</f>
        <v>0</v>
      </c>
      <c r="N30" s="2">
        <f>' Feb 25'!O37</f>
        <v>0</v>
      </c>
      <c r="O30" s="1"/>
      <c r="P30" s="1"/>
      <c r="Q30" s="1"/>
      <c r="R30" s="1"/>
      <c r="S30" s="1"/>
      <c r="T30" s="1"/>
    </row>
    <row r="31" spans="2:20" ht="29.25" thickBot="1">
      <c r="C31" s="1"/>
      <c r="D31" s="1" t="str">
        <f>IFERROR(TEXT(TimeSheet214182235461011[[#This Row],[Date]],"aaaa"), "")</f>
        <v>Monday</v>
      </c>
      <c r="E31" s="8">
        <v>45810</v>
      </c>
      <c r="F31" s="9"/>
      <c r="G31" s="9"/>
      <c r="H31" s="9"/>
      <c r="I31" s="10" t="s">
        <v>54</v>
      </c>
      <c r="J31" s="9">
        <v>3</v>
      </c>
      <c r="M31" s="1"/>
      <c r="N31" s="3" t="s">
        <v>1</v>
      </c>
      <c r="O31" s="49" t="s">
        <v>14</v>
      </c>
      <c r="P31" s="49"/>
      <c r="Q31" s="1"/>
      <c r="R31" s="4"/>
      <c r="S31" s="50"/>
      <c r="T31" s="50"/>
    </row>
    <row r="32" spans="2:20" ht="15.75" thickBot="1">
      <c r="C32" s="1"/>
      <c r="D32" s="1" t="str">
        <f>IFERROR(TEXT(TimeSheet214182235461011[[#This Row],[Date]],"aaaa"), "")</f>
        <v>Tuesday</v>
      </c>
      <c r="E32" s="8">
        <v>45811</v>
      </c>
      <c r="F32" s="9"/>
      <c r="G32" s="9"/>
      <c r="H32" s="9"/>
      <c r="I32" s="10" t="s">
        <v>52</v>
      </c>
      <c r="J32" s="9">
        <v>1</v>
      </c>
      <c r="M32" s="1"/>
      <c r="N32" s="5" t="s">
        <v>2</v>
      </c>
      <c r="O32" s="51">
        <v>45828</v>
      </c>
      <c r="P32" s="51"/>
      <c r="Q32" s="1"/>
      <c r="R32" s="1"/>
      <c r="S32" s="1"/>
      <c r="T32" s="1"/>
    </row>
    <row r="33" spans="3:20" ht="57">
      <c r="C33" s="1"/>
      <c r="D33" s="1" t="str">
        <f>IFERROR(TEXT(TimeSheet214182235461011[[#This Row],[Date]],"aaaa"), "")</f>
        <v>Wednesday</v>
      </c>
      <c r="E33" s="8">
        <v>45812</v>
      </c>
      <c r="F33" s="9">
        <f>SUBTOTAL(109,'June 25'!$E$9:$E$10)</f>
        <v>0</v>
      </c>
      <c r="G33" s="9"/>
      <c r="H33" s="9">
        <f>SUBTOTAL(109,'June 25'!$G$9:$G$10)</f>
        <v>0</v>
      </c>
      <c r="I33" s="20" t="s">
        <v>53</v>
      </c>
      <c r="J33" s="9">
        <v>1</v>
      </c>
      <c r="M33" s="1"/>
      <c r="N33" s="1"/>
      <c r="O33" s="1"/>
      <c r="P33" s="1"/>
      <c r="Q33" s="1"/>
      <c r="R33" s="1"/>
      <c r="S33" s="1"/>
      <c r="T33" s="1"/>
    </row>
    <row r="34" spans="3:20" ht="60">
      <c r="C34" s="1"/>
      <c r="D34" s="1" t="str">
        <f>IFERROR(TEXT(TimeSheet214182235461011[[#This Row],[Date]],"aaaa"), "")</f>
        <v>Thursday</v>
      </c>
      <c r="E34" s="8">
        <v>45813</v>
      </c>
      <c r="F34" s="9">
        <f>SUBTOTAL(109,'June 25'!$E$9:$E$10)</f>
        <v>0</v>
      </c>
      <c r="G34" s="9"/>
      <c r="H34" s="9">
        <f>SUBTOTAL(109,'June 25'!$G$9:$G$10)</f>
        <v>0</v>
      </c>
      <c r="I34" s="10" t="s">
        <v>47</v>
      </c>
      <c r="J34" s="9">
        <v>1</v>
      </c>
      <c r="M34" s="1"/>
      <c r="N34" s="7" t="s">
        <v>3</v>
      </c>
      <c r="O34" s="7" t="s">
        <v>4</v>
      </c>
      <c r="P34" s="1" t="s">
        <v>12</v>
      </c>
      <c r="Q34" s="1" t="s">
        <v>11</v>
      </c>
      <c r="R34" s="1" t="s">
        <v>6</v>
      </c>
      <c r="S34" s="1" t="s">
        <v>7</v>
      </c>
      <c r="T34" s="1" t="s">
        <v>8</v>
      </c>
    </row>
    <row r="35" spans="3:20" ht="15">
      <c r="C35" s="1"/>
      <c r="D35" s="1" t="str">
        <f>IFERROR(TEXT(TimeSheet214182235461011[[#This Row],[Date]],"aaaa"), "")</f>
        <v>Friday</v>
      </c>
      <c r="E35" s="8">
        <v>45814</v>
      </c>
      <c r="F35" s="9">
        <f>SUBTOTAL(109,'June 25'!$E$9:$E$10)</f>
        <v>0</v>
      </c>
      <c r="G35" s="9"/>
      <c r="H35" s="9">
        <f>SUBTOTAL(109,'June 25'!$G$9:$G$10)</f>
        <v>0</v>
      </c>
      <c r="I35" s="20" t="s">
        <v>47</v>
      </c>
      <c r="J35" s="9">
        <v>1.3</v>
      </c>
      <c r="M35" s="1"/>
      <c r="N35" s="1" t="str">
        <f>IFERROR(TEXT(TimeSheet2141822354610111213[[#This Row],[Date]],"aaaa"), "")</f>
        <v>Saturday</v>
      </c>
      <c r="O35" s="8">
        <v>45822</v>
      </c>
      <c r="P35" s="9"/>
      <c r="Q35" s="9"/>
      <c r="R35" s="9"/>
      <c r="S35" s="10"/>
      <c r="T35" s="9"/>
    </row>
    <row r="36" spans="3:20" ht="15">
      <c r="C36" s="1"/>
      <c r="D36" s="1" t="s">
        <v>43</v>
      </c>
      <c r="E36" s="8">
        <v>45815</v>
      </c>
      <c r="F36" s="9">
        <f>SUBTOTAL(109,'June 25'!$E$9:$E$10)</f>
        <v>0</v>
      </c>
      <c r="G36" s="9"/>
      <c r="H36" s="9">
        <f>SUBTOTAL(109,'June 25'!$G$9:$G$10)</f>
        <v>0</v>
      </c>
      <c r="I36" s="10"/>
      <c r="J36" s="9"/>
      <c r="M36" s="1"/>
      <c r="N36" s="1" t="str">
        <f>IFERROR(TEXT(TimeSheet2141822354610111213[[#This Row],[Date]],"aaaa"), "")</f>
        <v>Sunday</v>
      </c>
      <c r="O36" s="8">
        <v>45823</v>
      </c>
      <c r="P36" s="9"/>
      <c r="Q36" s="9"/>
      <c r="R36" s="9"/>
      <c r="S36" s="10"/>
      <c r="T36" s="9"/>
    </row>
    <row r="37" spans="3:20" ht="15">
      <c r="C37" s="1"/>
      <c r="D37" s="1" t="s">
        <v>44</v>
      </c>
      <c r="E37" s="8">
        <v>45816</v>
      </c>
      <c r="F37" s="12">
        <f>SUBTOTAL(109,'June 25'!$E$9:$E$10)</f>
        <v>0</v>
      </c>
      <c r="G37" s="12">
        <f>IFERROR(SUM(G30:G36), "")</f>
        <v>0</v>
      </c>
      <c r="H37" s="12">
        <f>SUBTOTAL(109,'June 25'!$G$9:$G$10)</f>
        <v>0</v>
      </c>
      <c r="I37" s="17"/>
      <c r="J37" s="17"/>
      <c r="M37" s="1"/>
      <c r="N37" s="1" t="str">
        <f>IFERROR(TEXT(TimeSheet2141822354610111213[[#This Row],[Date]],"aaaa"), "")</f>
        <v>Monday</v>
      </c>
      <c r="O37" s="8">
        <v>45824</v>
      </c>
      <c r="P37" s="9">
        <f>SUBTOTAL(109,'June 25'!$E$9:$E$10)</f>
        <v>0</v>
      </c>
      <c r="Q37" s="9"/>
      <c r="R37" s="9">
        <f>SUBTOTAL(109,'June 25'!$G$9:$G$10)</f>
        <v>0</v>
      </c>
      <c r="S37" s="20"/>
      <c r="T37" s="9"/>
    </row>
    <row r="38" spans="3:20" ht="15">
      <c r="C38" s="1"/>
      <c r="D38" s="1"/>
      <c r="E38" s="8"/>
      <c r="F38" s="12">
        <f>SUBTOTAL(109,'June 25'!$E$9:$E$10)</f>
        <v>0</v>
      </c>
      <c r="G38" s="12"/>
      <c r="H38" s="12">
        <f>SUBTOTAL(109,'June 25'!$G$9:$G$10)</f>
        <v>0</v>
      </c>
      <c r="I38" s="19"/>
      <c r="J38" s="17"/>
      <c r="M38" s="1"/>
      <c r="N38" s="1" t="str">
        <f>IFERROR(TEXT(TimeSheet2141822354610111213[[#This Row],[Date]],"aaaa"), "")</f>
        <v>Tuesday</v>
      </c>
      <c r="O38" s="8">
        <v>45825</v>
      </c>
      <c r="P38" s="9">
        <f>SUBTOTAL(109,'June 25'!$E$9:$E$10)</f>
        <v>0</v>
      </c>
      <c r="Q38" s="9"/>
      <c r="R38" s="9">
        <f>SUBTOTAL(109,'June 25'!$G$9:$G$10)</f>
        <v>0</v>
      </c>
      <c r="S38" s="10" t="s">
        <v>61</v>
      </c>
      <c r="T38" s="9">
        <v>2</v>
      </c>
    </row>
    <row r="39" spans="3:20" ht="17.25" thickBot="1">
      <c r="C39" s="1"/>
      <c r="D39" s="1"/>
      <c r="E39" s="11" t="s">
        <v>9</v>
      </c>
      <c r="F39" s="18">
        <f>SUBTOTAL(109,'June 25'!$E$9:$E$10)</f>
        <v>0</v>
      </c>
      <c r="G39" s="18">
        <f>IFERROR(SUM(G31:G38), "")</f>
        <v>0</v>
      </c>
      <c r="H39" s="18">
        <f>IFERROR(SUM(H31:H38), "")</f>
        <v>0</v>
      </c>
      <c r="I39" s="18">
        <f>IFERROR(SUM(I31:I38), "")</f>
        <v>0</v>
      </c>
      <c r="J39" s="12">
        <v>7</v>
      </c>
      <c r="M39" s="1"/>
      <c r="N39" s="1" t="str">
        <f>IFERROR(TEXT(TimeSheet2141822354610111213[[#This Row],[Date]],"aaaa"), "")</f>
        <v>Wednesday</v>
      </c>
      <c r="O39" s="8">
        <v>45826</v>
      </c>
      <c r="P39" s="9">
        <f>SUBTOTAL(109,'June 25'!$E$9:$E$10)</f>
        <v>0</v>
      </c>
      <c r="Q39" s="9"/>
      <c r="R39" s="9">
        <f>SUBTOTAL(109,'June 25'!$G$9:$G$10)</f>
        <v>0</v>
      </c>
      <c r="S39" s="20"/>
      <c r="T39" s="9"/>
    </row>
    <row r="40" spans="3:20" ht="15.75" thickTop="1">
      <c r="C40" s="1"/>
      <c r="D40" s="1"/>
      <c r="E40" s="1"/>
      <c r="F40" s="63" t="s">
        <v>51</v>
      </c>
      <c r="G40" s="63"/>
      <c r="H40" s="63"/>
      <c r="I40" s="63"/>
      <c r="J40" s="41"/>
      <c r="M40" s="1"/>
      <c r="N40" s="1" t="s">
        <v>58</v>
      </c>
      <c r="O40" s="8">
        <v>45827</v>
      </c>
      <c r="P40" s="9">
        <f>SUBTOTAL(109,'June 25'!$E$9:$E$10)</f>
        <v>0</v>
      </c>
      <c r="Q40" s="9"/>
      <c r="R40" s="9">
        <f>SUBTOTAL(109,'June 25'!$G$9:$G$10)</f>
        <v>0</v>
      </c>
      <c r="S40" s="10" t="s">
        <v>60</v>
      </c>
      <c r="T40" s="9">
        <v>3</v>
      </c>
    </row>
    <row r="41" spans="3:20" ht="15">
      <c r="C41" s="1"/>
      <c r="D41" s="1"/>
      <c r="E41" s="1"/>
      <c r="F41" s="67">
        <f>SUBTOTAL(109,'June 25'!$E$9:$E$10)</f>
        <v>0</v>
      </c>
      <c r="G41" s="68"/>
      <c r="H41" s="68"/>
      <c r="I41" s="68"/>
      <c r="J41" s="37" t="s">
        <v>55</v>
      </c>
      <c r="M41" s="1"/>
      <c r="N41" s="1" t="s">
        <v>59</v>
      </c>
      <c r="O41" s="8">
        <v>45828</v>
      </c>
      <c r="P41" s="12">
        <f>SUBTOTAL(109,'June 25'!$E$9:$E$10)</f>
        <v>0</v>
      </c>
      <c r="Q41" s="12">
        <f>IFERROR(SUM(Q34:Q40), "")</f>
        <v>0</v>
      </c>
      <c r="R41" s="12">
        <f>SUBTOTAL(109,'June 25'!$G$9:$G$10)</f>
        <v>0</v>
      </c>
      <c r="S41" s="17" t="s">
        <v>60</v>
      </c>
      <c r="T41" s="17">
        <v>1</v>
      </c>
    </row>
    <row r="42" spans="3:20" ht="15">
      <c r="D42" s="1"/>
      <c r="E42" s="1"/>
      <c r="F42" s="1"/>
      <c r="G42" s="1"/>
      <c r="H42" s="1"/>
      <c r="I42" s="1"/>
      <c r="J42" s="1"/>
      <c r="M42" s="1"/>
      <c r="N42" s="1"/>
      <c r="O42" s="8"/>
      <c r="P42" s="12">
        <f>SUBTOTAL(109,'June 25'!$E$9:$E$10)</f>
        <v>0</v>
      </c>
      <c r="Q42" s="12"/>
      <c r="R42" s="12">
        <f>SUBTOTAL(109,'June 25'!$G$9:$G$10)</f>
        <v>0</v>
      </c>
      <c r="S42" s="19"/>
      <c r="T42" s="17"/>
    </row>
    <row r="43" spans="3:20" ht="17.25" thickBot="1">
      <c r="M43" s="1"/>
      <c r="N43" s="1"/>
      <c r="O43" s="11" t="s">
        <v>9</v>
      </c>
      <c r="P43" s="18">
        <f>SUBTOTAL(109,'June 25'!$E$9:$E$10)</f>
        <v>0</v>
      </c>
      <c r="Q43" s="18">
        <f>IFERROR(SUM(Q35:Q42), "")</f>
        <v>0</v>
      </c>
      <c r="R43" s="18">
        <f>IFERROR(SUM(R35:R42), "")</f>
        <v>0</v>
      </c>
      <c r="S43" s="18">
        <f>IFERROR(SUM(S35:S42), "")</f>
        <v>0</v>
      </c>
      <c r="T43" s="12">
        <v>6</v>
      </c>
    </row>
    <row r="44" spans="3:20" ht="15" thickTop="1">
      <c r="M44" s="1"/>
      <c r="N44" s="1"/>
      <c r="O44" s="1"/>
      <c r="P44" s="63" t="s">
        <v>51</v>
      </c>
      <c r="Q44" s="63"/>
      <c r="R44" s="63"/>
      <c r="S44" s="63"/>
      <c r="T44" s="51"/>
    </row>
    <row r="45" spans="3:20">
      <c r="M45" s="1"/>
      <c r="N45" s="1"/>
      <c r="O45" s="1"/>
      <c r="P45" s="67">
        <f>SUBTOTAL(109,'June 25'!$E$9:$E$10)</f>
        <v>0</v>
      </c>
      <c r="Q45" s="68"/>
      <c r="R45" s="68"/>
      <c r="S45" s="68"/>
      <c r="T45" s="47" t="s">
        <v>62</v>
      </c>
    </row>
    <row r="46" spans="3:20">
      <c r="N46" s="1"/>
      <c r="O46" s="1"/>
      <c r="P46" s="1"/>
      <c r="Q46" s="1"/>
      <c r="R46" s="1"/>
      <c r="S46" s="1"/>
      <c r="T46" s="1"/>
    </row>
  </sheetData>
  <mergeCells count="8">
    <mergeCell ref="P44:S44"/>
    <mergeCell ref="P45:S45"/>
    <mergeCell ref="E18:H18"/>
    <mergeCell ref="E19:H19"/>
    <mergeCell ref="F40:I40"/>
    <mergeCell ref="F41:I41"/>
    <mergeCell ref="O19:R19"/>
    <mergeCell ref="O20:R20"/>
  </mergeCells>
  <dataValidations count="19">
    <dataValidation allowBlank="1" showInputMessage="1" showErrorMessage="1" prompt="Weekdays are automatically updated in this column under this heading" sqref="C8 D30 M9 N34"/>
    <dataValidation allowBlank="1" showInputMessage="1" showErrorMessage="1" prompt="Enter Week ending date in this cell" sqref="D6 E28 N7 O32"/>
    <dataValidation allowBlank="1" showInputMessage="1" showErrorMessage="1" prompt="Enter Week ending date in cell at right" sqref="C6 D28 M7 N32"/>
    <dataValidation allowBlank="1" showInputMessage="1" showErrorMessage="1" prompt="Enter Date in this cell" sqref="I18 J40 S19 T44"/>
    <dataValidation allowBlank="1" showInputMessage="1" showErrorMessage="1" prompt="Enter Employee signature in this cell" sqref="E18:H18 F40:I40 O19:R19 P44:S44"/>
    <dataValidation allowBlank="1" showInputMessage="1" showErrorMessage="1" prompt="Total hours for the entire period are automatically calculated in cells at right" sqref="D17 E39 N18 O43"/>
    <dataValidation allowBlank="1" showInputMessage="1" showErrorMessage="1" prompt="Total Hours for each weekday are automatically calculated in this column under this heading" sqref="I8 J30 S9 T34"/>
    <dataValidation allowBlank="1" showInputMessage="1" showErrorMessage="1" prompt="Enter Vacation hours in this column under this heading" sqref="H8 I30 R9 S34"/>
    <dataValidation allowBlank="1" showInputMessage="1" showErrorMessage="1" prompt="Enter Sick hours in this column under this heading" sqref="G8 H30 Q9 R34"/>
    <dataValidation allowBlank="1" showInputMessage="1" showErrorMessage="1" prompt="Enter Overtime Hours in this column under this heading" sqref="F8 G30 P9 Q34"/>
    <dataValidation allowBlank="1" showInputMessage="1" showErrorMessage="1" prompt="Date is automatically updated in this column under this heading based on Week ending date in cell C5" sqref="D8 E30 N9 O34"/>
    <dataValidation allowBlank="1" showInputMessage="1" showErrorMessage="1" prompt="Enter Regular Hours in this column under this heading" sqref="E8 F30 O9 P34"/>
    <dataValidation allowBlank="1" showInputMessage="1" showErrorMessage="1" prompt="Enter Employee phone number in this cell" sqref="H5:I5 I27:J27 R6:S6 S31:T31"/>
    <dataValidation allowBlank="1" showInputMessage="1" showErrorMessage="1" prompt="Enter Employee phone number in cell at right" sqref="G5 H27 Q6 R31"/>
    <dataValidation allowBlank="1" showInputMessage="1" showErrorMessage="1" prompt="Enter Employee name in this cell" sqref="D5:E5 E27:F27 N6:O6 O31:P31"/>
    <dataValidation allowBlank="1" showInputMessage="1" showErrorMessage="1" prompt="Enter Employee name in cell at right" sqref="C5 D27 M6 N31"/>
    <dataValidation allowBlank="1" showInputMessage="1" showErrorMessage="1" prompt="Enter Company Name in this cell. Enter employee details in cells below and Week ending date in cell C5" sqref="C4 D26 M5 N30"/>
    <dataValidation allowBlank="1" showInputMessage="1" showErrorMessage="1" prompt="Title of this worksheet is in this cell" sqref="C3:I3 D25:J25 M4:S4 N29:T29"/>
    <dataValidation allowBlank="1" showInputMessage="1" showErrorMessage="1" prompt="Create a Weekly Time Sheet in this worksheet. Total Hours and Total Pay are automatically calculated at end of TimeSheet table" sqref="B3 C25 L4 M29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Feb 25</vt:lpstr>
      <vt:lpstr>March 25</vt:lpstr>
      <vt:lpstr>April 25</vt:lpstr>
      <vt:lpstr>May 25</vt:lpstr>
      <vt:lpstr>June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2025-06-23T10:44:29Z</dcterms:modified>
</cp:coreProperties>
</file>