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45ACE0F-1EF9-4C40-9EDA-80C0C035C5D8}" xr6:coauthVersionLast="36" xr6:coauthVersionMax="36" xr10:uidLastSave="{00000000-0000-0000-0000-000000000000}"/>
  <bookViews>
    <workbookView xWindow="0" yWindow="0" windowWidth="23040" windowHeight="10152" activeTab="5" xr2:uid="{00000000-000D-0000-FFFF-FFFF00000000}"/>
  </bookViews>
  <sheets>
    <sheet name=" Feb 25" sheetId="1" r:id="rId1"/>
    <sheet name="March 25" sheetId="2" r:id="rId2"/>
    <sheet name="April 25" sheetId="3" r:id="rId3"/>
    <sheet name="May 25 " sheetId="7" r:id="rId4"/>
    <sheet name="June 25 " sheetId="8" r:id="rId5"/>
    <sheet name="July 25  " sheetId="9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9" l="1"/>
  <c r="O32" i="9"/>
  <c r="N32" i="9"/>
  <c r="M32" i="9"/>
  <c r="G32" i="9"/>
  <c r="F32" i="9"/>
  <c r="E32" i="9"/>
  <c r="D32" i="9"/>
  <c r="Q31" i="9"/>
  <c r="H31" i="9"/>
  <c r="Q30" i="9"/>
  <c r="H30" i="9"/>
  <c r="Q29" i="9"/>
  <c r="H29" i="9"/>
  <c r="Q28" i="9"/>
  <c r="H28" i="9"/>
  <c r="Q27" i="9"/>
  <c r="H27" i="9"/>
  <c r="Q26" i="9"/>
  <c r="H26" i="9"/>
  <c r="Q25" i="9"/>
  <c r="H25" i="9"/>
  <c r="C22" i="9"/>
  <c r="C31" i="9" s="1"/>
  <c r="C30" i="9" s="1"/>
  <c r="C29" i="9" s="1"/>
  <c r="C28" i="9" s="1"/>
  <c r="C27" i="9" s="1"/>
  <c r="C26" i="9" s="1"/>
  <c r="C25" i="9" s="1"/>
  <c r="L21" i="9"/>
  <c r="C21" i="9"/>
  <c r="P14" i="9"/>
  <c r="O14" i="9"/>
  <c r="N14" i="9"/>
  <c r="M14" i="9"/>
  <c r="G14" i="9"/>
  <c r="F14" i="9"/>
  <c r="E14" i="9"/>
  <c r="D14" i="9"/>
  <c r="Q13" i="9"/>
  <c r="H13" i="9"/>
  <c r="C13" i="9"/>
  <c r="Q12" i="9"/>
  <c r="H12" i="9"/>
  <c r="C12" i="9"/>
  <c r="Q11" i="9"/>
  <c r="H11" i="9"/>
  <c r="C11" i="9"/>
  <c r="Q10" i="9"/>
  <c r="H10" i="9"/>
  <c r="C10" i="9"/>
  <c r="Q9" i="9"/>
  <c r="H9" i="9"/>
  <c r="C9" i="9"/>
  <c r="Q8" i="9"/>
  <c r="H8" i="9"/>
  <c r="C8" i="9"/>
  <c r="Q7" i="9"/>
  <c r="H7" i="9"/>
  <c r="C7" i="9"/>
  <c r="L3" i="9"/>
  <c r="B2" i="9"/>
  <c r="K20" i="9" s="1"/>
  <c r="P32" i="8"/>
  <c r="O32" i="8"/>
  <c r="N32" i="8"/>
  <c r="M32" i="8"/>
  <c r="G32" i="8"/>
  <c r="F32" i="8"/>
  <c r="E32" i="8"/>
  <c r="D32" i="8"/>
  <c r="Q31" i="8"/>
  <c r="H31" i="8"/>
  <c r="Q30" i="8"/>
  <c r="H30" i="8"/>
  <c r="Q29" i="8"/>
  <c r="H29" i="8"/>
  <c r="Q28" i="8"/>
  <c r="H28" i="8"/>
  <c r="Q27" i="8"/>
  <c r="H27" i="8"/>
  <c r="Q26" i="8"/>
  <c r="H26" i="8"/>
  <c r="Q25" i="8"/>
  <c r="H25" i="8"/>
  <c r="C22" i="8"/>
  <c r="C31" i="8" s="1"/>
  <c r="C30" i="8" s="1"/>
  <c r="C29" i="8" s="1"/>
  <c r="C28" i="8" s="1"/>
  <c r="C27" i="8" s="1"/>
  <c r="C26" i="8" s="1"/>
  <c r="C25" i="8" s="1"/>
  <c r="L21" i="8"/>
  <c r="C21" i="8"/>
  <c r="P14" i="8"/>
  <c r="O14" i="8"/>
  <c r="N14" i="8"/>
  <c r="M14" i="8"/>
  <c r="G14" i="8"/>
  <c r="F14" i="8"/>
  <c r="E14" i="8"/>
  <c r="D14" i="8"/>
  <c r="Q13" i="8"/>
  <c r="H13" i="8"/>
  <c r="C13" i="8"/>
  <c r="Q12" i="8"/>
  <c r="H12" i="8"/>
  <c r="C12" i="8"/>
  <c r="Q11" i="8"/>
  <c r="H11" i="8"/>
  <c r="C11" i="8"/>
  <c r="Q10" i="8"/>
  <c r="H10" i="8"/>
  <c r="C10" i="8"/>
  <c r="Q9" i="8"/>
  <c r="H9" i="8"/>
  <c r="C9" i="8"/>
  <c r="Q8" i="8"/>
  <c r="H8" i="8"/>
  <c r="C8" i="8"/>
  <c r="Q7" i="8"/>
  <c r="H7" i="8"/>
  <c r="C7" i="8"/>
  <c r="L3" i="8"/>
  <c r="B2" i="8"/>
  <c r="K20" i="8" s="1"/>
  <c r="K2" i="8" l="1"/>
  <c r="L4" i="8"/>
  <c r="L22" i="8" s="1"/>
  <c r="L31" i="8" s="1"/>
  <c r="L30" i="8" s="1"/>
  <c r="L29" i="8" s="1"/>
  <c r="L28" i="8" s="1"/>
  <c r="L27" i="8" s="1"/>
  <c r="L26" i="8" s="1"/>
  <c r="L25" i="8" s="1"/>
  <c r="Q32" i="9"/>
  <c r="H32" i="9"/>
  <c r="Q14" i="9"/>
  <c r="H14" i="9"/>
  <c r="Q32" i="8"/>
  <c r="H32" i="8"/>
  <c r="Q14" i="8"/>
  <c r="H14" i="8"/>
  <c r="L4" i="9"/>
  <c r="L22" i="9" s="1"/>
  <c r="L31" i="9" s="1"/>
  <c r="L30" i="9" s="1"/>
  <c r="L29" i="9" s="1"/>
  <c r="L28" i="9" s="1"/>
  <c r="L27" i="9" s="1"/>
  <c r="L26" i="9" s="1"/>
  <c r="L25" i="9" s="1"/>
  <c r="B20" i="9"/>
  <c r="K2" i="9"/>
  <c r="L13" i="8"/>
  <c r="L12" i="8" s="1"/>
  <c r="L11" i="8" s="1"/>
  <c r="L10" i="8" s="1"/>
  <c r="L9" i="8" s="1"/>
  <c r="L8" i="8" s="1"/>
  <c r="L7" i="8" s="1"/>
  <c r="B20" i="8"/>
  <c r="P32" i="7"/>
  <c r="O32" i="7"/>
  <c r="N32" i="7"/>
  <c r="M32" i="7"/>
  <c r="G32" i="7"/>
  <c r="F32" i="7"/>
  <c r="E32" i="7"/>
  <c r="D32" i="7"/>
  <c r="Q31" i="7"/>
  <c r="H31" i="7"/>
  <c r="Q30" i="7"/>
  <c r="H30" i="7"/>
  <c r="Q29" i="7"/>
  <c r="H29" i="7"/>
  <c r="Q28" i="7"/>
  <c r="H28" i="7"/>
  <c r="Q27" i="7"/>
  <c r="H27" i="7"/>
  <c r="Q26" i="7"/>
  <c r="H26" i="7"/>
  <c r="Q25" i="7"/>
  <c r="H25" i="7"/>
  <c r="C22" i="7"/>
  <c r="C31" i="7" s="1"/>
  <c r="L21" i="7"/>
  <c r="C21" i="7"/>
  <c r="P14" i="7"/>
  <c r="O14" i="7"/>
  <c r="N14" i="7"/>
  <c r="M14" i="7"/>
  <c r="G14" i="7"/>
  <c r="F14" i="7"/>
  <c r="E14" i="7"/>
  <c r="D14" i="7"/>
  <c r="Q13" i="7"/>
  <c r="H13" i="7"/>
  <c r="C13" i="7"/>
  <c r="Q12" i="7"/>
  <c r="H12" i="7"/>
  <c r="C12" i="7"/>
  <c r="Q11" i="7"/>
  <c r="H11" i="7"/>
  <c r="C11" i="7"/>
  <c r="Q10" i="7"/>
  <c r="H10" i="7"/>
  <c r="C10" i="7"/>
  <c r="Q9" i="7"/>
  <c r="H9" i="7"/>
  <c r="C9" i="7"/>
  <c r="Q8" i="7"/>
  <c r="H8" i="7"/>
  <c r="C8" i="7"/>
  <c r="Q7" i="7"/>
  <c r="H7" i="7"/>
  <c r="C7" i="7"/>
  <c r="L4" i="7"/>
  <c r="L22" i="7" s="1"/>
  <c r="L31" i="7" s="1"/>
  <c r="L3" i="7"/>
  <c r="B2" i="7"/>
  <c r="K20" i="7" s="1"/>
  <c r="L13" i="9" l="1"/>
  <c r="L12" i="9" s="1"/>
  <c r="L11" i="9" s="1"/>
  <c r="L10" i="9" s="1"/>
  <c r="L9" i="9" s="1"/>
  <c r="L8" i="9" s="1"/>
  <c r="L7" i="9" s="1"/>
  <c r="H14" i="7"/>
  <c r="Q14" i="7"/>
  <c r="Q32" i="7"/>
  <c r="H32" i="7"/>
  <c r="C30" i="7"/>
  <c r="L30" i="7"/>
  <c r="L13" i="7"/>
  <c r="B20" i="7"/>
  <c r="K2" i="7"/>
  <c r="L29" i="7" l="1"/>
  <c r="L12" i="7"/>
  <c r="C29" i="7"/>
  <c r="L11" i="7" l="1"/>
  <c r="C28" i="7"/>
  <c r="L28" i="7"/>
  <c r="C21" i="2"/>
  <c r="L21" i="3"/>
  <c r="L3" i="3"/>
  <c r="C21" i="3"/>
  <c r="L3" i="2"/>
  <c r="L21" i="2" s="1"/>
  <c r="L21" i="1"/>
  <c r="C21" i="1"/>
  <c r="L3" i="1"/>
  <c r="B2" i="3"/>
  <c r="K2" i="3" s="1"/>
  <c r="B2" i="2"/>
  <c r="B20" i="2" s="1"/>
  <c r="K20" i="1"/>
  <c r="B20" i="1"/>
  <c r="K2" i="1"/>
  <c r="C7" i="1"/>
  <c r="B7" i="1" s="1"/>
  <c r="H7" i="1"/>
  <c r="C8" i="1"/>
  <c r="B8" i="1" s="1"/>
  <c r="H8" i="1"/>
  <c r="C9" i="1"/>
  <c r="B9" i="1" s="1"/>
  <c r="H9" i="1"/>
  <c r="C10" i="1"/>
  <c r="B10" i="1" s="1"/>
  <c r="H10" i="1"/>
  <c r="C11" i="1"/>
  <c r="B11" i="1" s="1"/>
  <c r="H11" i="1"/>
  <c r="C12" i="1"/>
  <c r="B12" i="1" s="1"/>
  <c r="H12" i="1"/>
  <c r="C13" i="1"/>
  <c r="B13" i="1" s="1"/>
  <c r="H13" i="1"/>
  <c r="D14" i="1"/>
  <c r="E14" i="1"/>
  <c r="F14" i="1"/>
  <c r="G14" i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C22" i="2"/>
  <c r="L4" i="2" s="1"/>
  <c r="P32" i="2"/>
  <c r="O32" i="2"/>
  <c r="N32" i="2"/>
  <c r="M32" i="2"/>
  <c r="G32" i="2"/>
  <c r="F32" i="2"/>
  <c r="E32" i="2"/>
  <c r="D32" i="2"/>
  <c r="Q31" i="2"/>
  <c r="H31" i="2"/>
  <c r="Q30" i="2"/>
  <c r="H30" i="2"/>
  <c r="Q29" i="2"/>
  <c r="H29" i="2"/>
  <c r="Q28" i="2"/>
  <c r="H28" i="2"/>
  <c r="Q27" i="2"/>
  <c r="H27" i="2"/>
  <c r="Q26" i="2"/>
  <c r="H26" i="2"/>
  <c r="Q25" i="2"/>
  <c r="H25" i="2"/>
  <c r="P14" i="2"/>
  <c r="O14" i="2"/>
  <c r="N14" i="2"/>
  <c r="M14" i="2"/>
  <c r="G14" i="2"/>
  <c r="F14" i="2"/>
  <c r="E14" i="2"/>
  <c r="D14" i="2"/>
  <c r="Q13" i="2"/>
  <c r="H13" i="2"/>
  <c r="C13" i="2"/>
  <c r="B13" i="2" s="1"/>
  <c r="Q12" i="2"/>
  <c r="H12" i="2"/>
  <c r="C12" i="2"/>
  <c r="B12" i="2" s="1"/>
  <c r="Q11" i="2"/>
  <c r="H11" i="2"/>
  <c r="C11" i="2"/>
  <c r="B11" i="2" s="1"/>
  <c r="Q10" i="2"/>
  <c r="H10" i="2"/>
  <c r="C10" i="2"/>
  <c r="B10" i="2" s="1"/>
  <c r="Q9" i="2"/>
  <c r="H9" i="2"/>
  <c r="C9" i="2"/>
  <c r="B9" i="2" s="1"/>
  <c r="Q8" i="2"/>
  <c r="H8" i="2"/>
  <c r="C8" i="2"/>
  <c r="B8" i="2" s="1"/>
  <c r="Q7" i="2"/>
  <c r="H7" i="2"/>
  <c r="C7" i="2"/>
  <c r="B7" i="2" s="1"/>
  <c r="L13" i="1"/>
  <c r="L12" i="1" s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P14" i="1"/>
  <c r="O14" i="1"/>
  <c r="N14" i="1"/>
  <c r="M14" i="1"/>
  <c r="Q13" i="1"/>
  <c r="Q12" i="1"/>
  <c r="Q11" i="1"/>
  <c r="Q10" i="1"/>
  <c r="Q9" i="1"/>
  <c r="Q8" i="1"/>
  <c r="Q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C31" i="2" l="1"/>
  <c r="C30" i="2" s="1"/>
  <c r="K13" i="1"/>
  <c r="H14" i="2"/>
  <c r="H32" i="2"/>
  <c r="L11" i="1"/>
  <c r="K12" i="1"/>
  <c r="L13" i="2"/>
  <c r="K13" i="2" s="1"/>
  <c r="L22" i="2"/>
  <c r="L31" i="2" s="1"/>
  <c r="K31" i="2" s="1"/>
  <c r="H32" i="1"/>
  <c r="B31" i="2"/>
  <c r="H14" i="3"/>
  <c r="Q14" i="3"/>
  <c r="H32" i="3"/>
  <c r="Q32" i="1"/>
  <c r="C27" i="7"/>
  <c r="L27" i="7"/>
  <c r="L10" i="7"/>
  <c r="Q32" i="3"/>
  <c r="Q32" i="2"/>
  <c r="Q14" i="2"/>
  <c r="Q14" i="1"/>
  <c r="H14" i="1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B7" i="7" l="1"/>
  <c r="B7" i="8"/>
  <c r="B7" i="9"/>
  <c r="B8" i="7"/>
  <c r="B8" i="9"/>
  <c r="B8" i="8"/>
  <c r="B11" i="7"/>
  <c r="B29" i="7" s="1"/>
  <c r="K29" i="7" s="1"/>
  <c r="B11" i="9"/>
  <c r="B11" i="8"/>
  <c r="B12" i="7"/>
  <c r="B12" i="8"/>
  <c r="B12" i="9"/>
  <c r="B13" i="7"/>
  <c r="K13" i="7" s="1"/>
  <c r="B13" i="9"/>
  <c r="B13" i="8"/>
  <c r="B9" i="7"/>
  <c r="K9" i="7" s="1"/>
  <c r="B9" i="8"/>
  <c r="B9" i="9"/>
  <c r="B10" i="7"/>
  <c r="B28" i="7" s="1"/>
  <c r="K28" i="7" s="1"/>
  <c r="B10" i="9"/>
  <c r="B10" i="8"/>
  <c r="B25" i="7"/>
  <c r="K25" i="7" s="1"/>
  <c r="K7" i="7"/>
  <c r="K8" i="7"/>
  <c r="B26" i="7"/>
  <c r="K26" i="7" s="1"/>
  <c r="B31" i="7"/>
  <c r="K31" i="7" s="1"/>
  <c r="K12" i="7"/>
  <c r="B30" i="7"/>
  <c r="K30" i="7" s="1"/>
  <c r="K11" i="7"/>
  <c r="K11" i="1"/>
  <c r="L10" i="1"/>
  <c r="L26" i="7"/>
  <c r="L9" i="7"/>
  <c r="C26" i="7"/>
  <c r="A2" i="1"/>
  <c r="A2" i="2" s="1"/>
  <c r="A2" i="3" s="1"/>
  <c r="A2" i="7" s="1"/>
  <c r="A2" i="8" s="1"/>
  <c r="A2" i="9" s="1"/>
  <c r="B29" i="1"/>
  <c r="C28" i="1"/>
  <c r="C31" i="3"/>
  <c r="L4" i="3"/>
  <c r="K30" i="2"/>
  <c r="L29" i="2"/>
  <c r="K12" i="2"/>
  <c r="L11" i="2"/>
  <c r="C28" i="2"/>
  <c r="B29" i="2"/>
  <c r="K28" i="1"/>
  <c r="L27" i="1"/>
  <c r="K13" i="9" l="1"/>
  <c r="B31" i="9"/>
  <c r="K31" i="9" s="1"/>
  <c r="B26" i="8"/>
  <c r="K26" i="8" s="1"/>
  <c r="K8" i="8"/>
  <c r="B31" i="8"/>
  <c r="K31" i="8" s="1"/>
  <c r="K13" i="8"/>
  <c r="K12" i="8"/>
  <c r="B30" i="8"/>
  <c r="K30" i="8" s="1"/>
  <c r="B27" i="7"/>
  <c r="K27" i="7" s="1"/>
  <c r="B28" i="8"/>
  <c r="K28" i="8" s="1"/>
  <c r="K10" i="8"/>
  <c r="K8" i="9"/>
  <c r="B26" i="9"/>
  <c r="K26" i="9" s="1"/>
  <c r="K11" i="9"/>
  <c r="B29" i="9"/>
  <c r="K29" i="9" s="1"/>
  <c r="K10" i="9"/>
  <c r="B28" i="9"/>
  <c r="K28" i="9" s="1"/>
  <c r="K7" i="9"/>
  <c r="B25" i="9"/>
  <c r="K25" i="9" s="1"/>
  <c r="K12" i="9"/>
  <c r="B30" i="9"/>
  <c r="K30" i="9" s="1"/>
  <c r="K10" i="7"/>
  <c r="K9" i="9"/>
  <c r="B27" i="9"/>
  <c r="K27" i="9" s="1"/>
  <c r="B25" i="8"/>
  <c r="K25" i="8" s="1"/>
  <c r="K7" i="8"/>
  <c r="B29" i="8"/>
  <c r="K29" i="8" s="1"/>
  <c r="K11" i="8"/>
  <c r="B27" i="8"/>
  <c r="K27" i="8" s="1"/>
  <c r="K9" i="8"/>
  <c r="K10" i="1"/>
  <c r="L9" i="1"/>
  <c r="L8" i="7"/>
  <c r="L25" i="7"/>
  <c r="C25" i="7"/>
  <c r="C27" i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L8" i="1" l="1"/>
  <c r="K9" i="1"/>
  <c r="L7" i="7"/>
  <c r="C26" i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K8" i="1" l="1"/>
  <c r="L7" i="1"/>
  <c r="K7" i="1" s="1"/>
  <c r="B26" i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1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3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3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3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3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3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3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3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4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4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4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4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4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4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4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4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5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5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5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5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5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5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5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5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5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<sst xmlns="http://schemas.openxmlformats.org/spreadsheetml/2006/main" count="328" uniqueCount="34">
  <si>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</si>
  <si>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</si>
  <si>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</si>
  <si>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</si>
  <si>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</si>
  <si>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</si>
  <si>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</si>
  <si>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</si>
  <si>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</si>
  <si>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</si>
  <si>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</si>
  <si>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</si>
  <si>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</si>
  <si>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WEBIN</t>
  </si>
  <si>
    <t xml:space="preserve">
Dragana Jovanović</t>
  </si>
  <si>
    <t>Dragana Jovanović</t>
  </si>
  <si>
    <t>Participation in Project  monthly meeting</t>
  </si>
  <si>
    <t>Creation of implementation tools and templates: QA instruments (PQA package, including toolkit, PQA matrix, e instruments)</t>
  </si>
  <si>
    <t xml:space="preserve">Signature </t>
  </si>
  <si>
    <t xml:space="preserve">Signature   </t>
  </si>
  <si>
    <t>Creation of CDE reporting log,  KOM presentations, preparation for the KOM</t>
  </si>
  <si>
    <t xml:space="preserve">Participation in KOM </t>
  </si>
  <si>
    <t>Participation in Capacity building training on e-management</t>
  </si>
  <si>
    <t>Development of TF framework for the Initiation report</t>
  </si>
  <si>
    <t xml:space="preserve">Finalization of TF framework for the Initiation report </t>
  </si>
  <si>
    <t>Consultations with partners and clarification of questions and requirements from the Intercultural dialogue and civic participation in education and training framework</t>
  </si>
  <si>
    <t>Review of the received materials</t>
  </si>
  <si>
    <t>Review of the received materials and research on the situation in the Republic of Serbia</t>
  </si>
  <si>
    <t>Research on the situation in the Republic of Serbia on Intercultural dialogue and civic participation in education and training</t>
  </si>
  <si>
    <t>Research on the situation in the Republic of Serbia on Career guidance in agriculture and rural development education and training</t>
  </si>
  <si>
    <t>Research on the situation in the Republic of Serbia on Twin transition in agriculture and rural development education and training</t>
  </si>
  <si>
    <t>Research on the situation in the Republic of Serbia on Entrepreneurial mindset in agriculture and rural development education and training</t>
  </si>
  <si>
    <t>Drafting on RS report on Career guidance in agriculture and rural development education and training</t>
  </si>
  <si>
    <t>Drafting of Initial report on   Intercultural dialogue and civic participation in education and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</si>
</sst>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  <numFmt numFmtId="167" formatCode="[$-407]mmmm\ yy;@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40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66" fontId="0" fillId="0" borderId="14" xfId="0" applyNumberFormat="1" applyBorder="1" applyAlignment="1">
      <alignment horizontal="left" vertical="center" wrapText="1" indent="1"/>
    </xf>
    <xf numFmtId="14" fontId="8" fillId="0" borderId="5" xfId="10" applyFill="1" applyBorder="1" applyAlignment="1">
      <alignment horizontal="left" wrapText="1"/>
    </xf>
    <xf numFmtId="167" fontId="0" fillId="0" borderId="0" xfId="0" applyNumberFormat="1" applyAlignment="1">
      <alignment horizontal="left" vertical="center" wrapText="1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49" fontId="12" fillId="0" borderId="0" xfId="1" applyNumberFormat="1" applyFont="1" applyFill="1" applyBorder="1" applyAlignment="1">
      <alignment horizontal="right" vertical="center" wrapText="1" indent="1"/>
    </xf>
    <xf numFmtId="14" fontId="7" fillId="0" borderId="0" xfId="8" applyNumberFormat="1" applyAlignment="1">
      <alignment vertical="center"/>
    </xf>
    <xf numFmtId="49" fontId="12" fillId="0" borderId="0" xfId="1" applyNumberFormat="1" applyFont="1" applyFill="1" applyBorder="1" applyAlignment="1">
      <alignment horizontal="left" vertical="center" wrapText="1" indent="1"/>
    </xf>
    <xf numFmtId="49" fontId="12" fillId="0" borderId="0" xfId="1" applyNumberFormat="1" applyFont="1" applyFill="1" applyBorder="1" applyAlignment="1">
      <alignment horizontal="left" vertical="center" wrapText="1"/>
    </xf>
    <xf numFmtId="164" fontId="12" fillId="0" borderId="0" xfId="1" applyFont="1" applyFill="1" applyBorder="1" applyAlignment="1">
      <alignment horizontal="right" vertical="center" indent="1"/>
    </xf>
    <xf numFmtId="164" fontId="12" fillId="0" borderId="0" xfId="1" applyFont="1" applyFill="1" applyBorder="1" applyAlignment="1">
      <alignment horizontal="right" vertical="center" wrapText="1" indent="1"/>
    </xf>
    <xf numFmtId="14" fontId="8" fillId="0" borderId="5" xfId="10" applyFill="1" applyBorder="1" applyAlignment="1">
      <alignment horizontal="left" wrapText="1"/>
    </xf>
    <xf numFmtId="49" fontId="0" fillId="0" borderId="0" xfId="1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</cellXfs>
  <cellStyles count="11">
    <cellStyle name="Comma" xfId="1" builtinId="3"/>
    <cellStyle name="Date" xfId="10" xr:uid="{00000000-0005-0000-0000-00000100000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00000000-0005-0000-0000-000009000000}"/>
    <cellStyle name="Title" xfId="2" builtinId="15"/>
  </cellStyles>
  <dxfs count="44"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00000000-0011-0000-FFFF-FFFF00000000}">
      <tableStyleElement type="wholeTable" dxfId="43"/>
      <tableStyleElement type="headerRow" dxfId="42"/>
      <tableStyleElement type="firstColumn" dxfId="41"/>
      <tableStyleElement type="lastColumn" dxfId="40"/>
    </tableStyle>
    <tableStyle name="Weekly time sheet 2" pivot="0" count="4" xr9:uid="{00000000-0011-0000-FFFF-FFFF01000000}">
      <tableStyleElement type="wholeTable" dxfId="39"/>
      <tableStyleElement type="headerRow" dxfId="38"/>
      <tableStyleElement type="firstColumn" dxfId="37"/>
      <tableStyleElement type="lastColumn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112050</xdr:colOff>
      <xdr:row>17</xdr:row>
      <xdr:rowOff>188633</xdr:rowOff>
    </xdr:from>
    <xdr:to>
      <xdr:col>1</xdr:col>
      <xdr:colOff>381343</xdr:colOff>
      <xdr:row>18</xdr:row>
      <xdr:rowOff>278092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50" y="4474883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46228</xdr:colOff>
      <xdr:row>0</xdr:row>
      <xdr:rowOff>15158</xdr:rowOff>
    </xdr:from>
    <xdr:to>
      <xdr:col>1</xdr:col>
      <xdr:colOff>487173</xdr:colOff>
      <xdr:row>0</xdr:row>
      <xdr:rowOff>473567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8228" y="15158"/>
          <a:ext cx="440945" cy="458409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160021</xdr:colOff>
      <xdr:row>14</xdr:row>
      <xdr:rowOff>167640</xdr:rowOff>
    </xdr:from>
    <xdr:to>
      <xdr:col>5</xdr:col>
      <xdr:colOff>861061</xdr:colOff>
      <xdr:row>15</xdr:row>
      <xdr:rowOff>504097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1" y="399288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152400</xdr:rowOff>
    </xdr:from>
    <xdr:to>
      <xdr:col>5</xdr:col>
      <xdr:colOff>937260</xdr:colOff>
      <xdr:row>34</xdr:row>
      <xdr:rowOff>39277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867918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396240</xdr:colOff>
      <xdr:row>14</xdr:row>
      <xdr:rowOff>160020</xdr:rowOff>
    </xdr:from>
    <xdr:to>
      <xdr:col>14</xdr:col>
      <xdr:colOff>1097280</xdr:colOff>
      <xdr:row>15</xdr:row>
      <xdr:rowOff>496477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9960" y="5387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556260</xdr:colOff>
      <xdr:row>33</xdr:row>
      <xdr:rowOff>0</xdr:rowOff>
    </xdr:from>
    <xdr:to>
      <xdr:col>15</xdr:col>
      <xdr:colOff>60960</xdr:colOff>
      <xdr:row>34</xdr:row>
      <xdr:rowOff>69757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9980" y="10111740"/>
          <a:ext cx="1897380" cy="5193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112049</xdr:colOff>
      <xdr:row>0</xdr:row>
      <xdr:rowOff>26708</xdr:rowOff>
    </xdr:from>
    <xdr:to>
      <xdr:col>1</xdr:col>
      <xdr:colOff>381342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94461</xdr:colOff>
      <xdr:row>17</xdr:row>
      <xdr:rowOff>112065</xdr:rowOff>
    </xdr:from>
    <xdr:to>
      <xdr:col>1</xdr:col>
      <xdr:colOff>456083</xdr:colOff>
      <xdr:row>19</xdr:row>
      <xdr:rowOff>329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6461" y="4398315"/>
          <a:ext cx="361622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190500</xdr:colOff>
      <xdr:row>14</xdr:row>
      <xdr:rowOff>129540</xdr:rowOff>
    </xdr:from>
    <xdr:to>
      <xdr:col>5</xdr:col>
      <xdr:colOff>891540</xdr:colOff>
      <xdr:row>16</xdr:row>
      <xdr:rowOff>16417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0" y="379476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</xdr:colOff>
      <xdr:row>32</xdr:row>
      <xdr:rowOff>144780</xdr:rowOff>
    </xdr:from>
    <xdr:to>
      <xdr:col>5</xdr:col>
      <xdr:colOff>746760</xdr:colOff>
      <xdr:row>34</xdr:row>
      <xdr:rowOff>77377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180" y="869442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388620</xdr:colOff>
      <xdr:row>14</xdr:row>
      <xdr:rowOff>160020</xdr:rowOff>
    </xdr:from>
    <xdr:to>
      <xdr:col>14</xdr:col>
      <xdr:colOff>1089660</xdr:colOff>
      <xdr:row>16</xdr:row>
      <xdr:rowOff>46897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340" y="62484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54517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9020" y="11094720"/>
          <a:ext cx="1897380" cy="5193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405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394" y="4637571"/>
          <a:ext cx="276987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6368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198120</xdr:colOff>
      <xdr:row>14</xdr:row>
      <xdr:rowOff>129540</xdr:rowOff>
    </xdr:from>
    <xdr:to>
      <xdr:col>5</xdr:col>
      <xdr:colOff>899160</xdr:colOff>
      <xdr:row>16</xdr:row>
      <xdr:rowOff>62137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580" y="393192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32</xdr:row>
      <xdr:rowOff>121920</xdr:rowOff>
    </xdr:from>
    <xdr:to>
      <xdr:col>5</xdr:col>
      <xdr:colOff>906780</xdr:colOff>
      <xdr:row>34</xdr:row>
      <xdr:rowOff>62137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850392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14</xdr:row>
      <xdr:rowOff>114300</xdr:rowOff>
    </xdr:from>
    <xdr:to>
      <xdr:col>14</xdr:col>
      <xdr:colOff>891540</xdr:colOff>
      <xdr:row>16</xdr:row>
      <xdr:rowOff>46897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4220" y="391668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487680</xdr:colOff>
      <xdr:row>32</xdr:row>
      <xdr:rowOff>129540</xdr:rowOff>
    </xdr:from>
    <xdr:to>
      <xdr:col>14</xdr:col>
      <xdr:colOff>1188720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9250680"/>
          <a:ext cx="1897380" cy="5193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48844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5461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2175" y="49129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50" y="45453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39395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137160</xdr:rowOff>
    </xdr:from>
    <xdr:to>
      <xdr:col>5</xdr:col>
      <xdr:colOff>937260</xdr:colOff>
      <xdr:row>34</xdr:row>
      <xdr:rowOff>84997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93116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47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3340" y="9296400"/>
          <a:ext cx="1897380" cy="5193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547878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514049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6495" y="550735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1070" y="513972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3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10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6</xdr:col>
      <xdr:colOff>129540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137160</xdr:rowOff>
    </xdr:from>
    <xdr:to>
      <xdr:col>5</xdr:col>
      <xdr:colOff>937260</xdr:colOff>
      <xdr:row>34</xdr:row>
      <xdr:rowOff>84997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93116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47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3340" y="9296400"/>
          <a:ext cx="1897380" cy="5193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547878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514049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6495" y="550735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1070" y="513972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3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10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137160</xdr:rowOff>
    </xdr:from>
    <xdr:to>
      <xdr:col>5</xdr:col>
      <xdr:colOff>937260</xdr:colOff>
      <xdr:row>34</xdr:row>
      <xdr:rowOff>84997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93116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47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3340" y="9296400"/>
          <a:ext cx="1897380" cy="5193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imeSheet247" displayName="TimeSheet247" ref="B24:H31" totalsRowShown="0">
  <autoFilter ref="B24:H31" xr:uid="{00000000-0009-0000-0100-000006000000}"/>
  <tableColumns count="7">
    <tableColumn id="1" xr3:uid="{00000000-0010-0000-0000-000001000000}" name="Day">
      <calculatedColumnFormula>IFERROR(TEXT(TimeSheet247[[#This Row],[Date]],"aaaa"), "")</calculatedColumnFormula>
    </tableColumn>
    <tableColumn id="2" xr3:uid="{00000000-0010-0000-0000-000002000000}" name="Date"/>
    <tableColumn id="3" xr3:uid="{00000000-0010-0000-0000-000003000000}" name="Preparation or Travel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35"/>
    <tableColumn id="7" xr3:uid="{00000000-0010-0000-00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imeSheet2471519" displayName="TimeSheet2471519" ref="B24:H31" totalsRowShown="0">
  <autoFilter ref="B24:H31" xr:uid="{00000000-0009-0000-0100-000012000000}"/>
  <tableColumns count="7">
    <tableColumn id="1" xr3:uid="{00000000-0010-0000-0900-000001000000}" name="Day">
      <calculatedColumnFormula>IFERROR(TEXT(TimeSheet2471519[[#This Row],[Date]],"aaaa"), "")</calculatedColumnFormula>
    </tableColumn>
    <tableColumn id="2" xr3:uid="{00000000-0010-0000-0900-000002000000}" name="Date"/>
    <tableColumn id="3" xr3:uid="{00000000-0010-0000-0900-000003000000}" name="Preparation or Travel"/>
    <tableColumn id="4" xr3:uid="{00000000-0010-0000-0900-000004000000}" name="Online event"/>
    <tableColumn id="5" xr3:uid="{00000000-0010-0000-0900-000005000000}" name="Reporting"/>
    <tableColumn id="6" xr3:uid="{00000000-0010-0000-0900-000006000000}" name="Name of the activity" dataDxfId="26"/>
    <tableColumn id="7" xr3:uid="{00000000-0010-0000-0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TimeSheet281620" displayName="TimeSheet281620" ref="K6:Q13" totalsRowShown="0">
  <autoFilter ref="K6:Q13" xr:uid="{00000000-0009-0000-0100-000013000000}"/>
  <tableColumns count="7">
    <tableColumn id="1" xr3:uid="{00000000-0010-0000-0A00-000001000000}" name="Day">
      <calculatedColumnFormula>IFERROR(TEXT(TimeSheet281620[[#This Row],[Date]],"aaaa"), "")</calculatedColumnFormula>
    </tableColumn>
    <tableColumn id="2" xr3:uid="{00000000-0010-0000-0A00-000002000000}" name="Date"/>
    <tableColumn id="3" xr3:uid="{00000000-0010-0000-0A00-000003000000}" name="Preparation or Travel"/>
    <tableColumn id="4" xr3:uid="{00000000-0010-0000-0A00-000004000000}" name="(Online) event"/>
    <tableColumn id="5" xr3:uid="{00000000-0010-0000-0A00-000005000000}" name="Reporting"/>
    <tableColumn id="6" xr3:uid="{00000000-0010-0000-0A00-000006000000}" name="Name of the activity" dataDxfId="25"/>
    <tableColumn id="7" xr3:uid="{00000000-0010-0000-0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TimeSheet24791721" displayName="TimeSheet24791721" ref="K24:Q31" totalsRowShown="0">
  <autoFilter ref="K24:Q31" xr:uid="{00000000-0009-0000-0100-000014000000}"/>
  <tableColumns count="7">
    <tableColumn id="1" xr3:uid="{00000000-0010-0000-0B00-000001000000}" name="Day">
      <calculatedColumnFormula>IFERROR(TEXT(TimeSheet24791721[[#This Row],[Date]],"aaaa"), "")</calculatedColumnFormula>
    </tableColumn>
    <tableColumn id="2" xr3:uid="{00000000-0010-0000-0B00-000002000000}" name="Date"/>
    <tableColumn id="3" xr3:uid="{00000000-0010-0000-0B00-000003000000}" name="Preparation or Travel"/>
    <tableColumn id="4" xr3:uid="{00000000-0010-0000-0B00-000004000000}" name="Online event"/>
    <tableColumn id="5" xr3:uid="{00000000-0010-0000-0B00-000005000000}" name="Reporting"/>
    <tableColumn id="6" xr3:uid="{00000000-0010-0000-0B00-000006000000}" name="Name of the activity" dataDxfId="24"/>
    <tableColumn id="7" xr3:uid="{00000000-0010-0000-0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TimeSheet214184" displayName="TimeSheet214184" ref="B6:H13" totalsRowShown="0">
  <autoFilter ref="B6:H13" xr:uid="{00000000-0009-0000-0100-000003000000}"/>
  <tableColumns count="7">
    <tableColumn id="1" xr3:uid="{00000000-0010-0000-0C00-000001000000}" name="Day" dataDxfId="23">
      <calculatedColumnFormula>TimeSheet21418[[#This Row],[Day]]</calculatedColumnFormula>
    </tableColumn>
    <tableColumn id="2" xr3:uid="{00000000-0010-0000-0C00-000002000000}" name="Date"/>
    <tableColumn id="3" xr3:uid="{00000000-0010-0000-0C00-000003000000}" name="Preparation or Travel"/>
    <tableColumn id="4" xr3:uid="{00000000-0010-0000-0C00-000004000000}" name="(Online) event"/>
    <tableColumn id="5" xr3:uid="{00000000-0010-0000-0C00-000005000000}" name="Reporting"/>
    <tableColumn id="6" xr3:uid="{00000000-0010-0000-0C00-000006000000}" name="Name of the activity" dataDxfId="22"/>
    <tableColumn id="7" xr3:uid="{00000000-0010-0000-0C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D000000}" name="TimeSheet24715195" displayName="TimeSheet24715195" ref="B24:H31" totalsRowShown="0">
  <autoFilter ref="B24:H31" xr:uid="{00000000-0009-0000-0100-000004000000}"/>
  <tableColumns count="7">
    <tableColumn id="1" xr3:uid="{00000000-0010-0000-0D00-000001000000}" name="Day" dataDxfId="21">
      <calculatedColumnFormula>B7</calculatedColumnFormula>
    </tableColumn>
    <tableColumn id="2" xr3:uid="{00000000-0010-0000-0D00-000002000000}" name="Date"/>
    <tableColumn id="3" xr3:uid="{00000000-0010-0000-0D00-000003000000}" name="Preparation or Travel"/>
    <tableColumn id="4" xr3:uid="{00000000-0010-0000-0D00-000004000000}" name="Online event"/>
    <tableColumn id="5" xr3:uid="{00000000-0010-0000-0D00-000005000000}" name="Reporting"/>
    <tableColumn id="6" xr3:uid="{00000000-0010-0000-0D00-000006000000}" name="Name of the activity" dataDxfId="20"/>
    <tableColumn id="7" xr3:uid="{00000000-0010-0000-0D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imeSheet2816206" displayName="TimeSheet2816206" ref="K6:Q13" totalsRowShown="0">
  <autoFilter ref="K6:Q13" xr:uid="{00000000-0009-0000-0100-000005000000}"/>
  <tableColumns count="7">
    <tableColumn id="1" xr3:uid="{00000000-0010-0000-0E00-000001000000}" name="Day" dataDxfId="19">
      <calculatedColumnFormula>TimeSheet214184[[#This Row],[Day]]</calculatedColumnFormula>
    </tableColumn>
    <tableColumn id="2" xr3:uid="{00000000-0010-0000-0E00-000002000000}" name="Date"/>
    <tableColumn id="3" xr3:uid="{00000000-0010-0000-0E00-000003000000}" name="Preparation or Travel"/>
    <tableColumn id="4" xr3:uid="{00000000-0010-0000-0E00-000004000000}" name="(Online) event"/>
    <tableColumn id="5" xr3:uid="{00000000-0010-0000-0E00-000005000000}" name="Reporting"/>
    <tableColumn id="6" xr3:uid="{00000000-0010-0000-0E00-000006000000}" name="Name of the activity" dataDxfId="18"/>
    <tableColumn id="7" xr3:uid="{00000000-0010-0000-0E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F000000}" name="TimeSheet2479172110" displayName="TimeSheet2479172110" ref="K24:Q31" totalsRowShown="0">
  <autoFilter ref="K24:Q31" xr:uid="{00000000-0009-0000-0100-000009000000}"/>
  <tableColumns count="7">
    <tableColumn id="1" xr3:uid="{00000000-0010-0000-0F00-000001000000}" name="Day" dataDxfId="17">
      <calculatedColumnFormula>TimeSheet24715195[[#This Row],[Day]]</calculatedColumnFormula>
    </tableColumn>
    <tableColumn id="2" xr3:uid="{00000000-0010-0000-0F00-000002000000}" name="Date"/>
    <tableColumn id="3" xr3:uid="{00000000-0010-0000-0F00-000003000000}" name="Preparation or Travel"/>
    <tableColumn id="4" xr3:uid="{00000000-0010-0000-0F00-000004000000}" name="Online event"/>
    <tableColumn id="5" xr3:uid="{00000000-0010-0000-0F00-000005000000}" name="Reporting"/>
    <tableColumn id="6" xr3:uid="{00000000-0010-0000-0F00-000006000000}" name="Name of the activity" dataDxfId="16"/>
    <tableColumn id="7" xr3:uid="{00000000-0010-0000-0F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0000000}" name="TimeSheet2141843" displayName="TimeSheet2141843" ref="B6:H13" totalsRowShown="0">
  <autoFilter ref="B6:H13" xr:uid="{00000000-0009-0000-0100-000002000000}"/>
  <tableColumns count="7">
    <tableColumn id="1" xr3:uid="{00000000-0010-0000-1000-000001000000}" name="Day" dataDxfId="15">
      <calculatedColumnFormula>TimeSheet21418[[#This Row],[Day]]</calculatedColumnFormula>
    </tableColumn>
    <tableColumn id="2" xr3:uid="{00000000-0010-0000-1000-000002000000}" name="Date"/>
    <tableColumn id="3" xr3:uid="{00000000-0010-0000-1000-000003000000}" name="Preparation or Travel"/>
    <tableColumn id="4" xr3:uid="{00000000-0010-0000-1000-000004000000}" name="(Online) event"/>
    <tableColumn id="5" xr3:uid="{00000000-0010-0000-1000-000005000000}" name="Reporting"/>
    <tableColumn id="6" xr3:uid="{00000000-0010-0000-1000-000006000000}" name="Name of the activity" dataDxfId="14"/>
    <tableColumn id="7" xr3:uid="{00000000-0010-0000-1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1000000}" name="TimeSheet2471519511" displayName="TimeSheet2471519511" ref="B24:H31" totalsRowShown="0">
  <autoFilter ref="B24:H31" xr:uid="{00000000-0009-0000-0100-00000A000000}"/>
  <tableColumns count="7">
    <tableColumn id="1" xr3:uid="{00000000-0010-0000-1100-000001000000}" name="Day" dataDxfId="13">
      <calculatedColumnFormula>B7</calculatedColumnFormula>
    </tableColumn>
    <tableColumn id="2" xr3:uid="{00000000-0010-0000-1100-000002000000}" name="Date"/>
    <tableColumn id="3" xr3:uid="{00000000-0010-0000-1100-000003000000}" name="Preparation or Travel"/>
    <tableColumn id="4" xr3:uid="{00000000-0010-0000-1100-000004000000}" name="Online event"/>
    <tableColumn id="5" xr3:uid="{00000000-0010-0000-1100-000005000000}" name="Reporting"/>
    <tableColumn id="6" xr3:uid="{00000000-0010-0000-1100-000006000000}" name="Name of the activity" dataDxfId="12"/>
    <tableColumn id="7" xr3:uid="{00000000-0010-0000-11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2000000}" name="TimeSheet281620612" displayName="TimeSheet281620612" ref="K6:Q13" totalsRowShown="0">
  <autoFilter ref="K6:Q13" xr:uid="{00000000-0009-0000-0100-00000B000000}"/>
  <tableColumns count="7">
    <tableColumn id="1" xr3:uid="{00000000-0010-0000-1200-000001000000}" name="Day" dataDxfId="11">
      <calculatedColumnFormula>TimeSheet2141843[[#This Row],[Day]]</calculatedColumnFormula>
    </tableColumn>
    <tableColumn id="2" xr3:uid="{00000000-0010-0000-1200-000002000000}" name="Date"/>
    <tableColumn id="3" xr3:uid="{00000000-0010-0000-1200-000003000000}" name="Preparation or Travel"/>
    <tableColumn id="4" xr3:uid="{00000000-0010-0000-1200-000004000000}" name="(Online) event"/>
    <tableColumn id="5" xr3:uid="{00000000-0010-0000-1200-000005000000}" name="Reporting"/>
    <tableColumn id="6" xr3:uid="{00000000-0010-0000-1200-000006000000}" name="Name of the activity" dataDxfId="10"/>
    <tableColumn id="7" xr3:uid="{00000000-0010-0000-12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imeSheet28" displayName="TimeSheet28" ref="K6:Q13" totalsRowShown="0">
  <autoFilter ref="K6:Q13" xr:uid="{00000000-0009-0000-0100-000007000000}"/>
  <tableColumns count="7">
    <tableColumn id="1" xr3:uid="{00000000-0010-0000-0100-000001000000}" name="Day">
      <calculatedColumnFormula>IFERROR(TEXT(TimeSheet28[[#This Row],[Date]],"aaaa"), "")</calculatedColumnFormula>
    </tableColumn>
    <tableColumn id="2" xr3:uid="{00000000-0010-0000-0100-000002000000}" name="Date"/>
    <tableColumn id="3" xr3:uid="{00000000-0010-0000-0100-000003000000}" name="Preparation or Travel"/>
    <tableColumn id="4" xr3:uid="{00000000-0010-0000-0100-000004000000}" name="(Online) event"/>
    <tableColumn id="5" xr3:uid="{00000000-0010-0000-0100-000005000000}" name="Reporting"/>
    <tableColumn id="6" xr3:uid="{00000000-0010-0000-0100-000006000000}" name="Name of the activity" dataDxfId="34"/>
    <tableColumn id="7" xr3:uid="{00000000-0010-0000-01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3000000}" name="TimeSheet247917211013" displayName="TimeSheet247917211013" ref="K24:Q31" totalsRowShown="0">
  <autoFilter ref="K24:Q31" xr:uid="{00000000-0009-0000-0100-00000C000000}"/>
  <tableColumns count="7">
    <tableColumn id="1" xr3:uid="{00000000-0010-0000-1300-000001000000}" name="Day" dataDxfId="9">
      <calculatedColumnFormula>TimeSheet2471519511[[#This Row],[Day]]</calculatedColumnFormula>
    </tableColumn>
    <tableColumn id="2" xr3:uid="{00000000-0010-0000-1300-000002000000}" name="Date"/>
    <tableColumn id="3" xr3:uid="{00000000-0010-0000-1300-000003000000}" name="Preparation or Travel"/>
    <tableColumn id="4" xr3:uid="{00000000-0010-0000-1300-000004000000}" name="Online event"/>
    <tableColumn id="5" xr3:uid="{00000000-0010-0000-1300-000005000000}" name="Reporting"/>
    <tableColumn id="6" xr3:uid="{00000000-0010-0000-1300-000006000000}" name="Name of the activity" dataDxfId="8"/>
    <tableColumn id="7" xr3:uid="{00000000-0010-0000-13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imeSheet214184322" displayName="TimeSheet214184322" ref="B6:H13" totalsRowShown="0">
  <autoFilter ref="B6:H13" xr:uid="{00000000-0009-0000-0100-000015000000}"/>
  <tableColumns count="7">
    <tableColumn id="1" xr3:uid="{00000000-0010-0000-1400-000001000000}" name="Day" dataDxfId="7">
      <calculatedColumnFormula>TimeSheet21418[[#This Row],[Day]]</calculatedColumnFormula>
    </tableColumn>
    <tableColumn id="2" xr3:uid="{00000000-0010-0000-1400-000002000000}" name="Date"/>
    <tableColumn id="3" xr3:uid="{00000000-0010-0000-1400-000003000000}" name="Preparation or Travel"/>
    <tableColumn id="4" xr3:uid="{00000000-0010-0000-1400-000004000000}" name="(Online) event"/>
    <tableColumn id="5" xr3:uid="{00000000-0010-0000-1400-000005000000}" name="Reporting"/>
    <tableColumn id="6" xr3:uid="{00000000-0010-0000-1400-000006000000}" name="Name of the activity" dataDxfId="6"/>
    <tableColumn id="7" xr3:uid="{00000000-0010-0000-1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imeSheet247151951123" displayName="TimeSheet247151951123" ref="B24:H31" totalsRowShown="0">
  <autoFilter ref="B24:H31" xr:uid="{00000000-0009-0000-0100-000016000000}"/>
  <tableColumns count="7">
    <tableColumn id="1" xr3:uid="{00000000-0010-0000-1500-000001000000}" name="Day" dataDxfId="5">
      <calculatedColumnFormula>B7</calculatedColumnFormula>
    </tableColumn>
    <tableColumn id="2" xr3:uid="{00000000-0010-0000-1500-000002000000}" name="Date"/>
    <tableColumn id="3" xr3:uid="{00000000-0010-0000-1500-000003000000}" name="Preparation or Travel"/>
    <tableColumn id="4" xr3:uid="{00000000-0010-0000-1500-000004000000}" name="Online event"/>
    <tableColumn id="5" xr3:uid="{00000000-0010-0000-1500-000005000000}" name="Reporting"/>
    <tableColumn id="6" xr3:uid="{00000000-0010-0000-1500-000006000000}" name="Name of the activity" dataDxfId="4"/>
    <tableColumn id="7" xr3:uid="{00000000-0010-0000-1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imeSheet28162061224" displayName="TimeSheet28162061224" ref="K6:Q13" totalsRowShown="0">
  <autoFilter ref="K6:Q13" xr:uid="{00000000-0009-0000-0100-000017000000}"/>
  <tableColumns count="7">
    <tableColumn id="1" xr3:uid="{00000000-0010-0000-1600-000001000000}" name="Day" dataDxfId="3">
      <calculatedColumnFormula>TimeSheet214184322[[#This Row],[Day]]</calculatedColumnFormula>
    </tableColumn>
    <tableColumn id="2" xr3:uid="{00000000-0010-0000-1600-000002000000}" name="Date"/>
    <tableColumn id="3" xr3:uid="{00000000-0010-0000-1600-000003000000}" name="Preparation or Travel"/>
    <tableColumn id="4" xr3:uid="{00000000-0010-0000-1600-000004000000}" name="(Online) event"/>
    <tableColumn id="5" xr3:uid="{00000000-0010-0000-1600-000005000000}" name="Reporting"/>
    <tableColumn id="6" xr3:uid="{00000000-0010-0000-1600-000006000000}" name="Name of the activity" dataDxfId="2"/>
    <tableColumn id="7" xr3:uid="{00000000-0010-0000-1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imeSheet24791721101325" displayName="TimeSheet24791721101325" ref="K24:Q31" totalsRowShown="0">
  <autoFilter ref="K24:Q31" xr:uid="{00000000-0009-0000-0100-000018000000}"/>
  <tableColumns count="7">
    <tableColumn id="1" xr3:uid="{00000000-0010-0000-1700-000001000000}" name="Day" dataDxfId="1">
      <calculatedColumnFormula>TimeSheet247151951123[[#This Row],[Day]]</calculatedColumnFormula>
    </tableColumn>
    <tableColumn id="2" xr3:uid="{00000000-0010-0000-1700-000002000000}" name="Date"/>
    <tableColumn id="3" xr3:uid="{00000000-0010-0000-1700-000003000000}" name="Preparation or Travel"/>
    <tableColumn id="4" xr3:uid="{00000000-0010-0000-1700-000004000000}" name="Online event"/>
    <tableColumn id="5" xr3:uid="{00000000-0010-0000-1700-000005000000}" name="Reporting"/>
    <tableColumn id="6" xr3:uid="{00000000-0010-0000-1700-000006000000}" name="Name of the activity" dataDxfId="0"/>
    <tableColumn id="7" xr3:uid="{00000000-0010-0000-1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imeSheet2479" displayName="TimeSheet2479" ref="K24:Q31" totalsRowShown="0">
  <autoFilter ref="K24:Q31" xr:uid="{00000000-0009-0000-0100-000008000000}"/>
  <tableColumns count="7">
    <tableColumn id="1" xr3:uid="{00000000-0010-0000-0200-000001000000}" name="Day">
      <calculatedColumnFormula>IFERROR(TEXT(TimeSheet2479[[#This Row],[Date]],"aaaa"), "")</calculatedColumnFormula>
    </tableColumn>
    <tableColumn id="2" xr3:uid="{00000000-0010-0000-0200-000002000000}" name="Date"/>
    <tableColumn id="3" xr3:uid="{00000000-0010-0000-0200-000003000000}" name="Preparation or Travel"/>
    <tableColumn id="4" xr3:uid="{00000000-0010-0000-0200-000004000000}" name="Online event"/>
    <tableColumn id="5" xr3:uid="{00000000-0010-0000-0200-000005000000}" name="Reporting"/>
    <tableColumn id="6" xr3:uid="{00000000-0010-0000-0200-000006000000}" name="Name of the activity" dataDxfId="33"/>
    <tableColumn id="7" xr3:uid="{00000000-0010-0000-02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imeSheet2" displayName="TimeSheet2" ref="B6:H13" totalsRowShown="0">
  <autoFilter ref="B6:H13" xr:uid="{00000000-0009-0000-0100-000001000000}"/>
  <tableColumns count="7">
    <tableColumn id="1" xr3:uid="{00000000-0010-0000-0300-000001000000}" name="Day">
      <calculatedColumnFormula>IFERROR(TEXT(TimeSheet2[[#This Row],[Date]],"aaaa"), "")</calculatedColumnFormula>
    </tableColumn>
    <tableColumn id="2" xr3:uid="{00000000-0010-0000-0300-000002000000}" name="Date"/>
    <tableColumn id="3" xr3:uid="{00000000-0010-0000-0300-000003000000}" name="Preparation or Travel"/>
    <tableColumn id="4" xr3:uid="{00000000-0010-0000-0300-000004000000}" name="(Online) event"/>
    <tableColumn id="5" xr3:uid="{00000000-0010-0000-0300-000005000000}" name="Reporting"/>
    <tableColumn id="6" xr3:uid="{00000000-0010-0000-0300-000006000000}" name="Name of the activity" dataDxfId="32"/>
    <tableColumn id="7" xr3:uid="{00000000-0010-0000-03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imeSheet214" displayName="TimeSheet214" ref="B6:H13" totalsRowShown="0">
  <autoFilter ref="B6:H13" xr:uid="{00000000-0009-0000-0100-00000D000000}"/>
  <tableColumns count="7">
    <tableColumn id="1" xr3:uid="{00000000-0010-0000-0400-000001000000}" name="Day">
      <calculatedColumnFormula>IFERROR(TEXT(TimeSheet214[[#This Row],[Date]],"aaaa"), "")</calculatedColumnFormula>
    </tableColumn>
    <tableColumn id="2" xr3:uid="{00000000-0010-0000-0400-000002000000}" name="Date"/>
    <tableColumn id="3" xr3:uid="{00000000-0010-0000-0400-000003000000}" name="Preparation or Travel"/>
    <tableColumn id="4" xr3:uid="{00000000-0010-0000-0400-000004000000}" name="(Online) event"/>
    <tableColumn id="5" xr3:uid="{00000000-0010-0000-0400-000005000000}" name="Reporting"/>
    <tableColumn id="6" xr3:uid="{00000000-0010-0000-0400-000006000000}" name="Name of the activity" dataDxfId="31"/>
    <tableColumn id="7" xr3:uid="{00000000-0010-0000-0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imeSheet24715" displayName="TimeSheet24715" ref="B24:H31" totalsRowShown="0">
  <autoFilter ref="B24:H31" xr:uid="{00000000-0009-0000-0100-00000E000000}"/>
  <tableColumns count="7">
    <tableColumn id="1" xr3:uid="{00000000-0010-0000-0500-000001000000}" name="Day">
      <calculatedColumnFormula>IFERROR(TEXT(TimeSheet24715[[#This Row],[Date]],"aaaa"), "")</calculatedColumnFormula>
    </tableColumn>
    <tableColumn id="2" xr3:uid="{00000000-0010-0000-0500-000002000000}" name="Date"/>
    <tableColumn id="3" xr3:uid="{00000000-0010-0000-0500-000003000000}" name="Preparation or Travel"/>
    <tableColumn id="4" xr3:uid="{00000000-0010-0000-0500-000004000000}" name="Online event"/>
    <tableColumn id="5" xr3:uid="{00000000-0010-0000-0500-000005000000}" name="Reporting"/>
    <tableColumn id="6" xr3:uid="{00000000-0010-0000-0500-000006000000}" name="Name of the activity" dataDxfId="30"/>
    <tableColumn id="7" xr3:uid="{00000000-0010-0000-0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imeSheet2816" displayName="TimeSheet2816" ref="K6:Q13" totalsRowShown="0">
  <autoFilter ref="K6:Q13" xr:uid="{00000000-0009-0000-0100-00000F000000}"/>
  <tableColumns count="7">
    <tableColumn id="1" xr3:uid="{00000000-0010-0000-0600-000001000000}" name="Day">
      <calculatedColumnFormula>IFERROR(TEXT(TimeSheet2816[[#This Row],[Date]],"aaaa"), "")</calculatedColumnFormula>
    </tableColumn>
    <tableColumn id="2" xr3:uid="{00000000-0010-0000-0600-000002000000}" name="Date"/>
    <tableColumn id="3" xr3:uid="{00000000-0010-0000-0600-000003000000}" name="Preparation or Travel"/>
    <tableColumn id="4" xr3:uid="{00000000-0010-0000-0600-000004000000}" name="(Online) event"/>
    <tableColumn id="5" xr3:uid="{00000000-0010-0000-0600-000005000000}" name="Reporting"/>
    <tableColumn id="6" xr3:uid="{00000000-0010-0000-0600-000006000000}" name="Name of the activity" dataDxfId="29"/>
    <tableColumn id="7" xr3:uid="{00000000-0010-0000-0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imeSheet247917" displayName="TimeSheet247917" ref="K24:Q31" totalsRowShown="0">
  <autoFilter ref="K24:Q31" xr:uid="{00000000-0009-0000-0100-000010000000}"/>
  <tableColumns count="7">
    <tableColumn id="1" xr3:uid="{00000000-0010-0000-0700-000001000000}" name="Day">
      <calculatedColumnFormula>IFERROR(TEXT(TimeSheet247917[[#This Row],[Date]],"aaaa"), "")</calculatedColumnFormula>
    </tableColumn>
    <tableColumn id="2" xr3:uid="{00000000-0010-0000-0700-000002000000}" name="Date"/>
    <tableColumn id="3" xr3:uid="{00000000-0010-0000-0700-000003000000}" name="Preparation or Travel"/>
    <tableColumn id="4" xr3:uid="{00000000-0010-0000-0700-000004000000}" name="Online event"/>
    <tableColumn id="5" xr3:uid="{00000000-0010-0000-0700-000005000000}" name="Reporting"/>
    <tableColumn id="6" xr3:uid="{00000000-0010-0000-0700-000006000000}" name="Name of the activity" dataDxfId="28"/>
    <tableColumn id="7" xr3:uid="{00000000-0010-0000-0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TimeSheet21418" displayName="TimeSheet21418" ref="B6:H13" totalsRowShown="0">
  <autoFilter ref="B6:H13" xr:uid="{00000000-0009-0000-0100-000011000000}"/>
  <tableColumns count="7">
    <tableColumn id="1" xr3:uid="{00000000-0010-0000-0800-000001000000}" name="Day">
      <calculatedColumnFormula>IFERROR(TEXT(TimeSheet21418[[#This Row],[Date]],"aaaa"), "")</calculatedColumnFormula>
    </tableColumn>
    <tableColumn id="2" xr3:uid="{00000000-0010-0000-0800-000002000000}" name="Date"/>
    <tableColumn id="3" xr3:uid="{00000000-0010-0000-0800-000003000000}" name="Preparation or Travel"/>
    <tableColumn id="4" xr3:uid="{00000000-0010-0000-0800-000004000000}" name="(Online) event"/>
    <tableColumn id="5" xr3:uid="{00000000-0010-0000-0800-000005000000}" name="Reporting"/>
    <tableColumn id="6" xr3:uid="{00000000-0010-0000-0800-000006000000}" name="Name of the activity" dataDxfId="27"/>
    <tableColumn id="7" xr3:uid="{00000000-0010-0000-0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table" Target="../tables/table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3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workbookViewId="0">
      <selection activeCell="M13" sqref="M13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9.5" customWidth="1"/>
    <col min="17" max="17" width="15.69921875" customWidth="1"/>
  </cols>
  <sheetData>
    <row r="1" spans="1:17" ht="40.5" customHeight="1" thickBot="1">
      <c r="A1" s="1"/>
      <c r="B1" s="28" t="s">
        <v>0</v>
      </c>
      <c r="C1" s="28"/>
      <c r="D1" s="28"/>
      <c r="E1" s="28"/>
      <c r="F1" s="28"/>
      <c r="G1" s="28"/>
      <c r="H1" s="28"/>
      <c r="J1" s="1"/>
      <c r="K1" s="28" t="s">
        <v>0</v>
      </c>
      <c r="L1" s="28"/>
      <c r="M1" s="28"/>
      <c r="N1" s="28"/>
      <c r="O1" s="28"/>
      <c r="P1" s="28"/>
      <c r="Q1" s="28"/>
    </row>
    <row r="2" spans="1:17" ht="19.8" thickBot="1">
      <c r="A2" s="13">
        <f>H14+H32+Q14+Q32</f>
        <v>26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9" t="s">
        <v>14</v>
      </c>
      <c r="D3" s="30"/>
      <c r="E3" s="1"/>
      <c r="F3" s="4"/>
      <c r="G3" s="31"/>
      <c r="H3" s="31"/>
      <c r="J3" s="1"/>
      <c r="K3" s="3" t="s">
        <v>1</v>
      </c>
      <c r="L3" s="38" t="str">
        <f>C3</f>
        <v xml:space="preserve">
Dragana Jovanović</v>
      </c>
      <c r="M3" s="38"/>
      <c r="N3" s="1"/>
      <c r="O3" s="4"/>
      <c r="P3" s="31"/>
      <c r="Q3" s="31"/>
    </row>
    <row r="4" spans="1:17" ht="14.4" thickBot="1">
      <c r="A4" s="1"/>
      <c r="B4" s="5" t="s">
        <v>2</v>
      </c>
      <c r="C4" s="32">
        <v>45695</v>
      </c>
      <c r="D4" s="32"/>
      <c r="E4" s="1"/>
      <c r="F4" s="1"/>
      <c r="G4" s="1"/>
      <c r="H4" s="1"/>
      <c r="J4" s="1"/>
      <c r="K4" s="5" t="s">
        <v>2</v>
      </c>
      <c r="L4" s="39">
        <v>45709</v>
      </c>
      <c r="M4" s="3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7.6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Saturday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Saturday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Sunday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Sunday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Monday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Monday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61.2" customHeight="1">
      <c r="A10" s="1"/>
      <c r="B10" s="1" t="str">
        <f>IFERROR(TEXT(TimeSheet2[[#This Row],[Date]],"aaaa"), "")</f>
        <v>Tuesday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Tuesday</v>
      </c>
      <c r="L10" s="8">
        <f t="shared" si="0"/>
        <v>45706</v>
      </c>
      <c r="M10" s="9">
        <v>8</v>
      </c>
      <c r="N10" s="9"/>
      <c r="O10" s="9"/>
      <c r="P10" s="20" t="s">
        <v>17</v>
      </c>
      <c r="Q10" s="9">
        <f>IFERROR(SUM(M10:P10), "")</f>
        <v>8</v>
      </c>
    </row>
    <row r="11" spans="1:17" ht="69.599999999999994" customHeight="1">
      <c r="A11" s="1"/>
      <c r="B11" s="1" t="str">
        <f>IFERROR(TEXT(TimeSheet2[[#This Row],[Date]],"aaaa"), "")</f>
        <v>Wednesday</v>
      </c>
      <c r="C11" s="8">
        <f>IFERROR(IF($C$4=0,"",$C$4-2), "")</f>
        <v>45693</v>
      </c>
      <c r="D11" s="9"/>
      <c r="E11" s="9">
        <v>1</v>
      </c>
      <c r="F11" s="9"/>
      <c r="G11" s="19" t="s">
        <v>16</v>
      </c>
      <c r="H11" s="9">
        <f>IFERROR(SUM(D11:G11), "")</f>
        <v>1</v>
      </c>
      <c r="J11" s="1"/>
      <c r="K11" s="1" t="str">
        <f>IFERROR(TEXT(TimeSheet28[[#This Row],[Date]],"aaaa"), "")</f>
        <v>Wednesday</v>
      </c>
      <c r="L11" s="8">
        <f t="shared" si="0"/>
        <v>45707</v>
      </c>
      <c r="M11" s="9">
        <v>8</v>
      </c>
      <c r="N11" s="9"/>
      <c r="O11" s="9"/>
      <c r="P11" s="20" t="s">
        <v>17</v>
      </c>
      <c r="Q11" s="9">
        <f>IFERROR(SUM(M11:P11), "")</f>
        <v>8</v>
      </c>
    </row>
    <row r="12" spans="1:17" ht="52.8" customHeight="1">
      <c r="A12" s="1"/>
      <c r="B12" s="1" t="str">
        <f>IFERROR(TEXT(TimeSheet2[[#This Row],[Date]],"aaaa"), "")</f>
        <v>Thursday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Thursday</v>
      </c>
      <c r="L12" s="8">
        <f t="shared" si="0"/>
        <v>45708</v>
      </c>
      <c r="M12" s="9">
        <v>8</v>
      </c>
      <c r="N12" s="9"/>
      <c r="O12" s="9"/>
      <c r="P12" s="20" t="s">
        <v>17</v>
      </c>
      <c r="Q12" s="9">
        <f t="shared" ref="Q12:Q13" si="2">IFERROR(SUM(M12:P12), "")</f>
        <v>8</v>
      </c>
    </row>
    <row r="13" spans="1:17" ht="20.100000000000001" customHeight="1">
      <c r="A13" s="1"/>
      <c r="B13" s="1" t="str">
        <f>IFERROR(TEXT(TimeSheet2[[#This Row],[Date]],"aaaa"), "")</f>
        <v>Friday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Friday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  <c r="J14" s="1"/>
      <c r="K14" s="1"/>
      <c r="L14" s="11" t="s">
        <v>9</v>
      </c>
      <c r="M14" s="12">
        <f>IFERROR(SUM(M7:M13), "")</f>
        <v>24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24</v>
      </c>
    </row>
    <row r="15" spans="1:17" ht="14.4" thickTop="1">
      <c r="A15" s="1"/>
      <c r="B15" s="1"/>
      <c r="C15" s="1"/>
      <c r="D15" s="33"/>
      <c r="E15" s="34"/>
      <c r="F15" s="34"/>
      <c r="G15" s="35"/>
      <c r="H15" s="6"/>
      <c r="J15" s="1"/>
      <c r="K15" s="1"/>
      <c r="L15" s="1"/>
      <c r="M15" s="37"/>
      <c r="N15" s="37"/>
      <c r="O15" s="37"/>
      <c r="P15" s="37"/>
      <c r="Q15" s="6"/>
    </row>
    <row r="16" spans="1:17" ht="40.200000000000003" customHeight="1">
      <c r="A16" s="1"/>
      <c r="B16" s="1"/>
      <c r="C16" s="1"/>
      <c r="D16" s="36" t="s">
        <v>10</v>
      </c>
      <c r="E16" s="36"/>
      <c r="F16" s="36"/>
      <c r="G16" s="36"/>
      <c r="H16" s="18">
        <v>45695</v>
      </c>
      <c r="J16" s="1"/>
      <c r="K16" s="1"/>
      <c r="L16" s="1"/>
      <c r="M16" s="26" t="s">
        <v>18</v>
      </c>
      <c r="N16" s="27"/>
      <c r="O16" s="27"/>
      <c r="P16" s="27"/>
      <c r="Q16" s="18">
        <v>45709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8" t="s">
        <v>0</v>
      </c>
      <c r="C19" s="28"/>
      <c r="D19" s="28"/>
      <c r="E19" s="28"/>
      <c r="F19" s="28"/>
      <c r="G19" s="28"/>
      <c r="H19" s="28"/>
      <c r="J19" s="1"/>
      <c r="K19" s="28" t="s">
        <v>0</v>
      </c>
      <c r="L19" s="28"/>
      <c r="M19" s="28"/>
      <c r="N19" s="28"/>
      <c r="O19" s="28"/>
      <c r="P19" s="28"/>
      <c r="Q19" s="28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9" t="str">
        <f>C3</f>
        <v xml:space="preserve">
Dragana Jovanović</v>
      </c>
      <c r="D21" s="30"/>
      <c r="E21" s="1"/>
      <c r="F21" s="4"/>
      <c r="G21" s="31"/>
      <c r="H21" s="31"/>
      <c r="J21" s="1"/>
      <c r="K21" s="3" t="s">
        <v>1</v>
      </c>
      <c r="L21" s="38" t="str">
        <f>C3</f>
        <v xml:space="preserve">
Dragana Jovanović</v>
      </c>
      <c r="M21" s="38"/>
      <c r="N21" s="1"/>
      <c r="O21" s="4"/>
      <c r="P21" s="31"/>
      <c r="Q21" s="31"/>
    </row>
    <row r="22" spans="1:17" ht="14.4" thickBot="1">
      <c r="A22" s="1"/>
      <c r="B22" s="5" t="s">
        <v>2</v>
      </c>
      <c r="C22" s="32">
        <v>45702</v>
      </c>
      <c r="D22" s="32"/>
      <c r="E22" s="1"/>
      <c r="F22" s="1"/>
      <c r="G22" s="1"/>
      <c r="H22" s="1"/>
      <c r="J22" s="1"/>
      <c r="K22" s="5" t="s">
        <v>2</v>
      </c>
      <c r="L22" s="39">
        <v>45716</v>
      </c>
      <c r="M22" s="3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Saturday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Saturday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Sunday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Sunday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31.8" customHeight="1">
      <c r="A27" s="1"/>
      <c r="B27" s="1" t="str">
        <f>IFERROR(TEXT(TimeSheet247[[#This Row],[Date]],"aaaa"), "")</f>
        <v>Monday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Monday</v>
      </c>
      <c r="L27" s="8">
        <f t="shared" si="4"/>
        <v>45712</v>
      </c>
      <c r="M27" s="9"/>
      <c r="N27" s="9">
        <v>1</v>
      </c>
      <c r="O27" s="9"/>
      <c r="P27" s="16" t="s">
        <v>16</v>
      </c>
      <c r="Q27" s="9">
        <f>IFERROR(SUM(M27:P27), "")</f>
        <v>1</v>
      </c>
    </row>
    <row r="28" spans="1:17" ht="20.100000000000001" customHeight="1">
      <c r="A28" s="1"/>
      <c r="B28" s="1" t="str">
        <f>IFERROR(TEXT(TimeSheet247[[#This Row],[Date]],"aaaa"), "")</f>
        <v>Tuesday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Tuesday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Wednesday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Wednesday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Thursday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Thursday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Friday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Friday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1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4.4" thickTop="1">
      <c r="A33" s="1"/>
      <c r="B33" s="1"/>
      <c r="C33" s="1"/>
      <c r="D33" s="37"/>
      <c r="E33" s="37"/>
      <c r="F33" s="37"/>
      <c r="G33" s="37"/>
      <c r="H33" s="6"/>
      <c r="J33" s="1"/>
      <c r="K33" s="1"/>
      <c r="L33" s="1"/>
      <c r="M33" s="37"/>
      <c r="N33" s="37"/>
      <c r="O33" s="37"/>
      <c r="P33" s="37"/>
      <c r="Q33" s="6"/>
    </row>
    <row r="34" spans="1:17" ht="35.4" customHeight="1">
      <c r="A34" s="1"/>
      <c r="B34" s="1"/>
      <c r="C34" s="1"/>
      <c r="D34" s="26" t="s">
        <v>10</v>
      </c>
      <c r="E34" s="27"/>
      <c r="F34" s="27"/>
      <c r="G34" s="27"/>
      <c r="H34" s="18">
        <v>45702</v>
      </c>
      <c r="J34" s="1"/>
      <c r="K34" s="1"/>
      <c r="L34" s="1"/>
      <c r="M34" s="26" t="s">
        <v>10</v>
      </c>
      <c r="N34" s="27"/>
      <c r="O34" s="27"/>
      <c r="P34" s="27"/>
      <c r="Q34" s="18">
        <v>45716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000-000000000000}"/>
    <dataValidation allowBlank="1" showInputMessage="1" showErrorMessage="1" prompt="Title of this worksheet is in this cell" sqref="B1:H1 B19:H19 K19:Q19 K1:Q1" xr:uid="{00000000-0002-0000-0000-000001000000}"/>
    <dataValidation allowBlank="1" showInputMessage="1" showErrorMessage="1" prompt="Enter Company Name in this cell. Enter employee details in cells below and Week ending date in cell C5" sqref="B2 B20 K20 K2" xr:uid="{00000000-0002-0000-0000-000002000000}"/>
    <dataValidation allowBlank="1" showInputMessage="1" showErrorMessage="1" prompt="Enter Employee name in cell at right" sqref="B3 B21 K21 K3" xr:uid="{00000000-0002-0000-0000-000003000000}"/>
    <dataValidation allowBlank="1" showInputMessage="1" showErrorMessage="1" prompt="Enter Employee name in this cell" sqref="C3:D3 C21:D21 L21:M21 L3:M3" xr:uid="{00000000-0002-0000-0000-000004000000}"/>
    <dataValidation allowBlank="1" showInputMessage="1" showErrorMessage="1" prompt="Enter Employee phone number in cell at right" sqref="F3 F21 O21 O3" xr:uid="{00000000-0002-0000-0000-000005000000}"/>
    <dataValidation allowBlank="1" showInputMessage="1" showErrorMessage="1" prompt="Enter Employee phone number in this cell" sqref="G3:H3 G21:H21 P21:Q21 P3:Q3" xr:uid="{00000000-0002-0000-0000-000006000000}"/>
    <dataValidation allowBlank="1" showInputMessage="1" showErrorMessage="1" prompt="Enter Regular Hours in this column under this heading" sqref="D6 D24 M6 M24" xr:uid="{00000000-0002-0000-0000-000007000000}"/>
    <dataValidation allowBlank="1" showInputMessage="1" showErrorMessage="1" prompt="Date is automatically updated in this column under this heading based on Week ending date in cell C5" sqref="C6 C24 L6 L24" xr:uid="{00000000-0002-0000-0000-000008000000}"/>
    <dataValidation allowBlank="1" showInputMessage="1" showErrorMessage="1" prompt="Enter Overtime Hours in this column under this heading" sqref="E6 E24 N6 N24" xr:uid="{00000000-0002-0000-0000-000009000000}"/>
    <dataValidation allowBlank="1" showInputMessage="1" showErrorMessage="1" prompt="Enter Sick hours in this column under this heading" sqref="F6 F24 O6 O24" xr:uid="{00000000-0002-0000-0000-00000A000000}"/>
    <dataValidation allowBlank="1" showInputMessage="1" showErrorMessage="1" prompt="Enter Vacation hours in this column under this heading" sqref="G6 G24 P6 P24" xr:uid="{00000000-0002-0000-0000-00000B000000}"/>
    <dataValidation allowBlank="1" showInputMessage="1" showErrorMessage="1" prompt="Total Hours for each weekday are automatically calculated in this column under this heading" sqref="H6 H24 Q6 Q24" xr:uid="{00000000-0002-0000-0000-00000C000000}"/>
    <dataValidation allowBlank="1" showInputMessage="1" showErrorMessage="1" prompt="Total hours for the entire period are automatically calculated in cells at right" sqref="C14 C32 L14 L32" xr:uid="{00000000-0002-0000-0000-00000D000000}"/>
    <dataValidation allowBlank="1" showInputMessage="1" showErrorMessage="1" prompt="Enter Employee signature in this cell" sqref="D15:G15 D33:G33 M15:P15 M33:P33" xr:uid="{00000000-0002-0000-0000-00000E000000}"/>
    <dataValidation allowBlank="1" showInputMessage="1" showErrorMessage="1" prompt="Enter Date in this cell" sqref="H15 H33 Q15 Q33" xr:uid="{00000000-0002-0000-0000-00000F000000}"/>
    <dataValidation allowBlank="1" showInputMessage="1" showErrorMessage="1" prompt="Enter Week ending date in cell at right" sqref="B4 B22 K22 K4" xr:uid="{00000000-0002-0000-0000-000010000000}"/>
    <dataValidation allowBlank="1" showInputMessage="1" showErrorMessage="1" prompt="Enter Week ending date in this cell" sqref="C4 C22 L22 L4" xr:uid="{00000000-0002-0000-0000-000011000000}"/>
    <dataValidation allowBlank="1" showInputMessage="1" showErrorMessage="1" prompt="Weekdays are automatically updated in this column under this heading" sqref="B6 B24 K6 K24" xr:uid="{00000000-0002-0000-00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topLeftCell="G15" workbookViewId="0">
      <selection activeCell="P12" sqref="P12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3.3984375" customWidth="1"/>
    <col min="17" max="17" width="15.69921875" customWidth="1"/>
  </cols>
  <sheetData>
    <row r="1" spans="1:17" ht="23.4" thickBot="1">
      <c r="A1" s="1"/>
      <c r="B1" s="28" t="s">
        <v>0</v>
      </c>
      <c r="C1" s="28"/>
      <c r="D1" s="28"/>
      <c r="E1" s="28"/>
      <c r="F1" s="28"/>
      <c r="G1" s="28"/>
      <c r="H1" s="28"/>
      <c r="J1" s="1"/>
      <c r="K1" s="28" t="s">
        <v>0</v>
      </c>
      <c r="L1" s="28"/>
      <c r="M1" s="28"/>
      <c r="N1" s="28"/>
      <c r="O1" s="28"/>
      <c r="P1" s="28"/>
      <c r="Q1" s="28"/>
    </row>
    <row r="2" spans="1:17" ht="19.8" thickBot="1">
      <c r="A2" s="13">
        <f>' Feb 25'!A2+'March 25'!H14+'March 25'!H32+'March 25'!Q14+'March 25'!Q32</f>
        <v>59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38" t="s">
        <v>15</v>
      </c>
      <c r="D3" s="38"/>
      <c r="E3" s="1"/>
      <c r="F3" s="4"/>
      <c r="G3" s="31"/>
      <c r="H3" s="31"/>
      <c r="J3" s="1"/>
      <c r="K3" s="3" t="s">
        <v>1</v>
      </c>
      <c r="L3" s="38" t="str">
        <f>C3</f>
        <v>Dragana Jovanović</v>
      </c>
      <c r="M3" s="38"/>
      <c r="N3" s="1"/>
      <c r="O3" s="4"/>
      <c r="P3" s="31"/>
      <c r="Q3" s="31"/>
    </row>
    <row r="4" spans="1:17" ht="14.4" thickBot="1">
      <c r="A4" s="1"/>
      <c r="B4" s="5" t="s">
        <v>2</v>
      </c>
      <c r="C4" s="39">
        <v>45723</v>
      </c>
      <c r="D4" s="39"/>
      <c r="E4" s="1"/>
      <c r="F4" s="1"/>
      <c r="G4" s="1"/>
      <c r="H4" s="1"/>
      <c r="J4" s="1"/>
      <c r="K4" s="5" t="s">
        <v>2</v>
      </c>
      <c r="L4" s="39">
        <f>C22+7</f>
        <v>45737</v>
      </c>
      <c r="M4" s="3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Saturday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Saturday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Sunday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Sunday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67.8" customHeight="1">
      <c r="A9" s="1"/>
      <c r="B9" s="1" t="str">
        <f>IFERROR(TEXT(TimeSheet214[[#This Row],[Date]],"aaaa"), "")</f>
        <v>Monday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Monday</v>
      </c>
      <c r="L9" s="8">
        <f t="shared" si="0"/>
        <v>45733</v>
      </c>
      <c r="M9" s="9">
        <v>8</v>
      </c>
      <c r="N9" s="9"/>
      <c r="O9" s="9"/>
      <c r="P9" s="19" t="s">
        <v>17</v>
      </c>
      <c r="Q9" s="9">
        <f>IFERROR(SUM(M9:P9), "")</f>
        <v>8</v>
      </c>
    </row>
    <row r="10" spans="1:17" ht="73.8" customHeight="1">
      <c r="A10" s="1"/>
      <c r="B10" s="1" t="str">
        <f>IFERROR(TEXT(TimeSheet214[[#This Row],[Date]],"aaaa"), "")</f>
        <v>Tuesday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Tuesday</v>
      </c>
      <c r="L10" s="8">
        <f t="shared" si="0"/>
        <v>45734</v>
      </c>
      <c r="M10" s="9">
        <v>8</v>
      </c>
      <c r="N10" s="9"/>
      <c r="O10" s="9"/>
      <c r="P10" s="19" t="s">
        <v>17</v>
      </c>
      <c r="Q10" s="9">
        <f>IFERROR(SUM(M10:P10), "")</f>
        <v>8</v>
      </c>
    </row>
    <row r="11" spans="1:17" ht="63.6" customHeight="1">
      <c r="A11" s="1"/>
      <c r="B11" s="1" t="str">
        <f>IFERROR(TEXT(TimeSheet214[[#This Row],[Date]],"aaaa"), "")</f>
        <v>Wednesday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Wednesday</v>
      </c>
      <c r="L11" s="8">
        <f t="shared" si="0"/>
        <v>45735</v>
      </c>
      <c r="M11" s="9">
        <v>8</v>
      </c>
      <c r="N11" s="9"/>
      <c r="O11" s="9"/>
      <c r="P11" s="19" t="s">
        <v>17</v>
      </c>
      <c r="Q11" s="9">
        <f>IFERROR(SUM(M11:P11), "")</f>
        <v>8</v>
      </c>
    </row>
    <row r="12" spans="1:17" ht="64.8" customHeight="1">
      <c r="A12" s="1"/>
      <c r="B12" s="1" t="str">
        <f>IFERROR(TEXT(TimeSheet214[[#This Row],[Date]],"aaaa"), "")</f>
        <v>Thursday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Thursday</v>
      </c>
      <c r="L12" s="8">
        <f t="shared" si="0"/>
        <v>45736</v>
      </c>
      <c r="M12" s="9">
        <v>8</v>
      </c>
      <c r="N12" s="9"/>
      <c r="O12" s="9"/>
      <c r="P12" s="19" t="s">
        <v>17</v>
      </c>
      <c r="Q12" s="9">
        <f t="shared" ref="Q12:Q13" si="2">IFERROR(SUM(M12:P12), "")</f>
        <v>8</v>
      </c>
    </row>
    <row r="13" spans="1:17" ht="19.8" customHeight="1">
      <c r="A13" s="1"/>
      <c r="B13" s="1" t="str">
        <f>IFERROR(TEXT(TimeSheet214[[#This Row],[Date]],"aaaa"), "")</f>
        <v>Friday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Friday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32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32</v>
      </c>
    </row>
    <row r="15" spans="1:17" ht="14.4" thickTop="1">
      <c r="A15" s="1"/>
      <c r="B15" s="1"/>
      <c r="C15" s="1"/>
      <c r="D15" s="37"/>
      <c r="E15" s="37"/>
      <c r="F15" s="37"/>
      <c r="G15" s="37"/>
      <c r="H15" s="6"/>
      <c r="J15" s="1"/>
      <c r="K15" s="1"/>
      <c r="L15" s="1"/>
      <c r="M15" s="37"/>
      <c r="N15" s="37"/>
      <c r="O15" s="37"/>
      <c r="P15" s="37"/>
      <c r="Q15" s="6"/>
    </row>
    <row r="16" spans="1:17" ht="35.4" customHeight="1">
      <c r="A16" s="1"/>
      <c r="B16" s="1"/>
      <c r="C16" s="1"/>
      <c r="D16" s="26" t="s">
        <v>18</v>
      </c>
      <c r="E16" s="27"/>
      <c r="F16" s="27"/>
      <c r="G16" s="27"/>
      <c r="H16" s="18">
        <v>45723</v>
      </c>
      <c r="J16" s="1"/>
      <c r="K16" s="1"/>
      <c r="L16" s="1"/>
      <c r="M16" s="26" t="s">
        <v>19</v>
      </c>
      <c r="N16" s="27"/>
      <c r="O16" s="27"/>
      <c r="P16" s="27"/>
      <c r="Q16" s="18">
        <v>45737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8" t="s">
        <v>0</v>
      </c>
      <c r="C19" s="28"/>
      <c r="D19" s="28"/>
      <c r="E19" s="28"/>
      <c r="F19" s="28"/>
      <c r="G19" s="28"/>
      <c r="H19" s="28"/>
      <c r="J19" s="1"/>
      <c r="K19" s="28" t="s">
        <v>0</v>
      </c>
      <c r="L19" s="28"/>
      <c r="M19" s="28"/>
      <c r="N19" s="28"/>
      <c r="O19" s="28"/>
      <c r="P19" s="28"/>
      <c r="Q19" s="28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38" t="str">
        <f>C3</f>
        <v>Dragana Jovanović</v>
      </c>
      <c r="D21" s="38"/>
      <c r="E21" s="1"/>
      <c r="F21" s="4"/>
      <c r="G21" s="31"/>
      <c r="H21" s="31"/>
      <c r="J21" s="1"/>
      <c r="K21" s="3" t="s">
        <v>1</v>
      </c>
      <c r="L21" s="38" t="str">
        <f>L3</f>
        <v>Dragana Jovanović</v>
      </c>
      <c r="M21" s="38"/>
      <c r="N21" s="1"/>
      <c r="O21" s="4"/>
      <c r="P21" s="31"/>
      <c r="Q21" s="31"/>
    </row>
    <row r="22" spans="1:17" ht="14.4" thickBot="1">
      <c r="A22" s="1"/>
      <c r="B22" s="5" t="s">
        <v>2</v>
      </c>
      <c r="C22" s="39">
        <f>C4+7</f>
        <v>45730</v>
      </c>
      <c r="D22" s="39"/>
      <c r="E22" s="1"/>
      <c r="F22" s="1"/>
      <c r="G22" s="1"/>
      <c r="H22" s="1"/>
      <c r="J22" s="1"/>
      <c r="K22" s="5" t="s">
        <v>2</v>
      </c>
      <c r="L22" s="39">
        <f>L4+7</f>
        <v>45744</v>
      </c>
      <c r="M22" s="3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Saturday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Saturday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Sunday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Sunday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Monday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Monday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Tuesday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Tuesday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40.200000000000003" customHeight="1">
      <c r="A29" s="1"/>
      <c r="B29" s="1" t="str">
        <f>IFERROR(TEXT(TimeSheet24715[[#This Row],[Date]],"aaaa"), "")</f>
        <v>Wednesday</v>
      </c>
      <c r="C29" s="8">
        <f t="shared" si="3"/>
        <v>45728</v>
      </c>
      <c r="D29" s="9"/>
      <c r="E29" s="9">
        <v>1</v>
      </c>
      <c r="F29" s="9"/>
      <c r="G29" s="16" t="s">
        <v>16</v>
      </c>
      <c r="H29" s="9">
        <f>IFERROR(SUM(D29:G29), "")</f>
        <v>1</v>
      </c>
      <c r="J29" s="1"/>
      <c r="K29" s="1" t="str">
        <f>IFERROR(TEXT(TimeSheet247917[[#This Row],[Date]],"aaaa"), "")</f>
        <v>Wednesday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IFERROR(TEXT(TimeSheet24715[[#This Row],[Date]],"aaaa"), "")</f>
        <v>Thursday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Thursday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Friday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Friday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1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37"/>
      <c r="E33" s="37"/>
      <c r="F33" s="37"/>
      <c r="G33" s="37"/>
      <c r="H33" s="6"/>
      <c r="J33" s="1"/>
      <c r="K33" s="1"/>
      <c r="L33" s="1"/>
      <c r="M33" s="37"/>
      <c r="N33" s="37"/>
      <c r="O33" s="37"/>
      <c r="P33" s="37"/>
      <c r="Q33" s="6"/>
    </row>
    <row r="34" spans="1:17" ht="31.8" customHeight="1">
      <c r="A34" s="1"/>
      <c r="B34" s="1"/>
      <c r="C34" s="1"/>
      <c r="D34" s="26" t="s">
        <v>18</v>
      </c>
      <c r="E34" s="27"/>
      <c r="F34" s="27"/>
      <c r="G34" s="27"/>
      <c r="H34" s="18">
        <v>45730</v>
      </c>
      <c r="J34" s="1"/>
      <c r="K34" s="1"/>
      <c r="L34" s="1"/>
      <c r="M34" s="26" t="s">
        <v>10</v>
      </c>
      <c r="N34" s="27"/>
      <c r="O34" s="27"/>
      <c r="P34" s="27"/>
      <c r="Q34" s="18">
        <v>45744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100-000000000000}"/>
    <dataValidation allowBlank="1" showInputMessage="1" showErrorMessage="1" prompt="Title of this worksheet is in this cell" sqref="B1:H1 B19:H19 K19:Q19 K1:Q1" xr:uid="{00000000-0002-0000-0100-000001000000}"/>
    <dataValidation allowBlank="1" showInputMessage="1" showErrorMessage="1" prompt="Enter Company Name in this cell. Enter employee details in cells below and Week ending date in cell C5" sqref="B2 B20 K20 K2" xr:uid="{00000000-0002-0000-0100-000002000000}"/>
    <dataValidation allowBlank="1" showInputMessage="1" showErrorMessage="1" prompt="Enter Employee name in cell at right" sqref="B3 B21 K21 K3" xr:uid="{00000000-0002-0000-0100-000003000000}"/>
    <dataValidation allowBlank="1" showInputMessage="1" showErrorMessage="1" prompt="Enter Employee name in this cell" sqref="C3:D3 C21:D21 L21:M21 L3:M3" xr:uid="{00000000-0002-0000-0100-000004000000}"/>
    <dataValidation allowBlank="1" showInputMessage="1" showErrorMessage="1" prompt="Enter Employee phone number in cell at right" sqref="F3 F21 O21 O3" xr:uid="{00000000-0002-0000-0100-000005000000}"/>
    <dataValidation allowBlank="1" showInputMessage="1" showErrorMessage="1" prompt="Enter Employee phone number in this cell" sqref="G3:H3 G21:H21 P21:Q21 P3:Q3" xr:uid="{00000000-0002-0000-0100-000006000000}"/>
    <dataValidation allowBlank="1" showInputMessage="1" showErrorMessage="1" prompt="Enter Regular Hours in this column under this heading" sqref="D6 D24 M6 M24" xr:uid="{00000000-0002-0000-0100-000007000000}"/>
    <dataValidation allowBlank="1" showInputMessage="1" showErrorMessage="1" prompt="Date is automatically updated in this column under this heading based on Week ending date in cell C5" sqref="C6 C24 L6 L24" xr:uid="{00000000-0002-0000-0100-000008000000}"/>
    <dataValidation allowBlank="1" showInputMessage="1" showErrorMessage="1" prompt="Enter Overtime Hours in this column under this heading" sqref="E6 E24 N6 N24" xr:uid="{00000000-0002-0000-0100-000009000000}"/>
    <dataValidation allowBlank="1" showInputMessage="1" showErrorMessage="1" prompt="Enter Sick hours in this column under this heading" sqref="F6 F24 O6 O24" xr:uid="{00000000-0002-0000-0100-00000A000000}"/>
    <dataValidation allowBlank="1" showInputMessage="1" showErrorMessage="1" prompt="Enter Vacation hours in this column under this heading" sqref="G6 G24 P6 P24" xr:uid="{00000000-0002-0000-0100-00000B000000}"/>
    <dataValidation allowBlank="1" showInputMessage="1" showErrorMessage="1" prompt="Total Hours for each weekday are automatically calculated in this column under this heading" sqref="H6 H24 Q6 Q24" xr:uid="{00000000-0002-0000-0100-00000C000000}"/>
    <dataValidation allowBlank="1" showInputMessage="1" showErrorMessage="1" prompt="Total hours for the entire period are automatically calculated in cells at right" sqref="C14 C32 L14 L32" xr:uid="{00000000-0002-0000-0100-00000D000000}"/>
    <dataValidation allowBlank="1" showInputMessage="1" showErrorMessage="1" prompt="Enter Employee signature in this cell" sqref="D15:G15 D33:G33 M15:P15 M33:P33" xr:uid="{00000000-0002-0000-0100-00000E000000}"/>
    <dataValidation allowBlank="1" showInputMessage="1" showErrorMessage="1" prompt="Enter Date in this cell" sqref="H15 H33 Q15 Q33" xr:uid="{00000000-0002-0000-0100-00000F000000}"/>
    <dataValidation allowBlank="1" showInputMessage="1" showErrorMessage="1" prompt="Enter Week ending date in cell at right" sqref="B4 B22 K22 K4" xr:uid="{00000000-0002-0000-0100-000010000000}"/>
    <dataValidation allowBlank="1" showInputMessage="1" showErrorMessage="1" prompt="Enter Week ending date in this cell" sqref="C4 C22 L22 L4" xr:uid="{00000000-0002-0000-0100-000011000000}"/>
    <dataValidation allowBlank="1" showInputMessage="1" showErrorMessage="1" prompt="Weekdays are automatically updated in this column under this heading" sqref="B6 B24 K6 K24" xr:uid="{00000000-0002-0000-01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A15" workbookViewId="0">
      <selection activeCell="P30" sqref="P30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7.69921875" customWidth="1"/>
    <col min="17" max="17" width="15.69921875" customWidth="1"/>
  </cols>
  <sheetData>
    <row r="1" spans="1:17" ht="36" customHeight="1" thickBot="1">
      <c r="A1" s="1"/>
      <c r="B1" s="28" t="s">
        <v>0</v>
      </c>
      <c r="C1" s="28"/>
      <c r="D1" s="28"/>
      <c r="E1" s="28"/>
      <c r="F1" s="28"/>
      <c r="G1" s="28"/>
      <c r="H1" s="28"/>
      <c r="J1" s="1"/>
      <c r="K1" s="28" t="s">
        <v>0</v>
      </c>
      <c r="L1" s="28"/>
      <c r="M1" s="28"/>
      <c r="N1" s="28"/>
      <c r="O1" s="28"/>
      <c r="P1" s="28"/>
      <c r="Q1" s="28"/>
    </row>
    <row r="2" spans="1:17" ht="19.8" thickBot="1">
      <c r="A2" s="13">
        <f>'March 25'!A2+H14+H32+Q14+Q32</f>
        <v>75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38" t="s">
        <v>15</v>
      </c>
      <c r="D3" s="38"/>
      <c r="E3" s="1"/>
      <c r="F3" s="4"/>
      <c r="G3" s="31"/>
      <c r="H3" s="31"/>
      <c r="J3" s="1"/>
      <c r="K3" s="3" t="s">
        <v>1</v>
      </c>
      <c r="L3" s="38" t="str">
        <f>C3</f>
        <v>Dragana Jovanović</v>
      </c>
      <c r="M3" s="38"/>
      <c r="N3" s="1"/>
      <c r="O3" s="4"/>
      <c r="P3" s="31"/>
      <c r="Q3" s="31"/>
    </row>
    <row r="4" spans="1:17" ht="14.4" thickBot="1">
      <c r="A4" s="1"/>
      <c r="B4" s="5" t="s">
        <v>2</v>
      </c>
      <c r="C4" s="39">
        <v>45751</v>
      </c>
      <c r="D4" s="39"/>
      <c r="E4" s="1"/>
      <c r="F4" s="1"/>
      <c r="G4" s="1"/>
      <c r="H4" s="1"/>
      <c r="J4" s="1"/>
      <c r="K4" s="5" t="s">
        <v>2</v>
      </c>
      <c r="L4" s="39">
        <f>C22+7</f>
        <v>45765</v>
      </c>
      <c r="M4" s="3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Saturday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Saturday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Sunday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Sunday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Monday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Monday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IFERROR(TEXT(TimeSheet21418[[#This Row],[Date]],"aaaa"), "")</f>
        <v>Tuesday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Tuesday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IFERROR(TEXT(TimeSheet21418[[#This Row],[Date]],"aaaa"), "")</f>
        <v>Wednesday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Wednesday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IFERROR(TEXT(TimeSheet21418[[#This Row],[Date]],"aaaa"), "")</f>
        <v>Thursday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Thursday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Friday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Friday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37"/>
      <c r="E15" s="37"/>
      <c r="F15" s="37"/>
      <c r="G15" s="37"/>
      <c r="H15" s="6"/>
      <c r="J15" s="1"/>
      <c r="K15" s="1"/>
      <c r="L15" s="1"/>
      <c r="M15" s="37"/>
      <c r="N15" s="37"/>
      <c r="O15" s="37"/>
      <c r="P15" s="37"/>
      <c r="Q15" s="6"/>
    </row>
    <row r="16" spans="1:17" ht="31.8" customHeight="1">
      <c r="A16" s="1"/>
      <c r="B16" s="1"/>
      <c r="C16" s="1"/>
      <c r="D16" s="26" t="s">
        <v>10</v>
      </c>
      <c r="E16" s="27"/>
      <c r="F16" s="27"/>
      <c r="G16" s="27"/>
      <c r="H16" s="18">
        <v>45751</v>
      </c>
      <c r="J16" s="1"/>
      <c r="K16" s="1"/>
      <c r="L16" s="1"/>
      <c r="M16" s="26" t="s">
        <v>10</v>
      </c>
      <c r="N16" s="27"/>
      <c r="O16" s="27"/>
      <c r="P16" s="27"/>
      <c r="Q16" s="18">
        <v>45765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8" t="s">
        <v>0</v>
      </c>
      <c r="C19" s="28"/>
      <c r="D19" s="28"/>
      <c r="E19" s="28"/>
      <c r="F19" s="28"/>
      <c r="G19" s="28"/>
      <c r="H19" s="28"/>
      <c r="J19" s="1"/>
      <c r="K19" s="28" t="s">
        <v>0</v>
      </c>
      <c r="L19" s="28"/>
      <c r="M19" s="28"/>
      <c r="N19" s="28"/>
      <c r="O19" s="28"/>
      <c r="P19" s="28"/>
      <c r="Q19" s="28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38" t="str">
        <f>C3</f>
        <v>Dragana Jovanović</v>
      </c>
      <c r="D21" s="38"/>
      <c r="E21" s="1"/>
      <c r="F21" s="4"/>
      <c r="G21" s="31"/>
      <c r="H21" s="31"/>
      <c r="J21" s="1"/>
      <c r="K21" s="3" t="s">
        <v>1</v>
      </c>
      <c r="L21" s="38" t="str">
        <f>C3</f>
        <v>Dragana Jovanović</v>
      </c>
      <c r="M21" s="38"/>
      <c r="N21" s="1"/>
      <c r="O21" s="4"/>
      <c r="P21" s="31"/>
      <c r="Q21" s="31"/>
    </row>
    <row r="22" spans="1:17" ht="14.4" thickBot="1">
      <c r="A22" s="1"/>
      <c r="B22" s="5" t="s">
        <v>2</v>
      </c>
      <c r="C22" s="39">
        <f>C4+7</f>
        <v>45758</v>
      </c>
      <c r="D22" s="39"/>
      <c r="E22" s="1"/>
      <c r="F22" s="1"/>
      <c r="G22" s="1"/>
      <c r="H22" s="1"/>
      <c r="J22" s="1"/>
      <c r="K22" s="5" t="s">
        <v>2</v>
      </c>
      <c r="L22" s="39">
        <f>L4+7</f>
        <v>45772</v>
      </c>
      <c r="M22" s="3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Saturday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Saturday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Sunday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Sunday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Monday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Monday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IFERROR(TEXT(TimeSheet2471519[[#This Row],[Date]],"aaaa"), "")</f>
        <v>Tuesday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Tuesday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IFERROR(TEXT(TimeSheet2471519[[#This Row],[Date]],"aaaa"), "")</f>
        <v>Wednesday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Wednesday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56.4" customHeight="1">
      <c r="A30" s="1"/>
      <c r="B30" s="1" t="str">
        <f>IFERROR(TEXT(TimeSheet2471519[[#This Row],[Date]],"aaaa"), "")</f>
        <v>Thursday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Thursday</v>
      </c>
      <c r="L30" s="8">
        <f t="shared" si="4"/>
        <v>45771</v>
      </c>
      <c r="M30" s="9">
        <v>8</v>
      </c>
      <c r="N30" s="9"/>
      <c r="O30" s="9"/>
      <c r="P30" s="19" t="s">
        <v>17</v>
      </c>
      <c r="Q30" s="9">
        <f t="shared" ref="Q30:Q31" si="6">IFERROR(SUM(M30:P30), "")</f>
        <v>8</v>
      </c>
    </row>
    <row r="31" spans="1:17" ht="41.4" customHeight="1">
      <c r="A31" s="1"/>
      <c r="B31" s="1" t="str">
        <f>IFERROR(TEXT(TimeSheet2471519[[#This Row],[Date]],"aaaa"), "")</f>
        <v>Friday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Friday</v>
      </c>
      <c r="L31" s="8">
        <f>L22</f>
        <v>45772</v>
      </c>
      <c r="M31" s="9">
        <v>8</v>
      </c>
      <c r="N31" s="9"/>
      <c r="O31" s="21"/>
      <c r="P31" s="19" t="s">
        <v>20</v>
      </c>
      <c r="Q31" s="9">
        <f t="shared" si="6"/>
        <v>8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16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16</v>
      </c>
    </row>
    <row r="33" spans="1:17" ht="14.4" thickTop="1">
      <c r="A33" s="1"/>
      <c r="B33" s="1"/>
      <c r="C33" s="1"/>
      <c r="D33" s="37"/>
      <c r="E33" s="37"/>
      <c r="F33" s="37"/>
      <c r="G33" s="37"/>
      <c r="H33" s="6"/>
      <c r="J33" s="1"/>
      <c r="K33" s="1"/>
      <c r="L33" s="1"/>
      <c r="M33" s="37"/>
      <c r="N33" s="37"/>
      <c r="O33" s="37"/>
      <c r="P33" s="37"/>
      <c r="Q33" s="6"/>
    </row>
    <row r="34" spans="1:17" ht="31.2" customHeight="1">
      <c r="A34" s="1"/>
      <c r="B34" s="1"/>
      <c r="C34" s="1"/>
      <c r="D34" s="26" t="s">
        <v>10</v>
      </c>
      <c r="E34" s="27"/>
      <c r="F34" s="27"/>
      <c r="G34" s="27"/>
      <c r="H34" s="18">
        <v>45758</v>
      </c>
      <c r="J34" s="1"/>
      <c r="K34" s="1"/>
      <c r="L34" s="1"/>
      <c r="M34" s="26" t="s">
        <v>10</v>
      </c>
      <c r="N34" s="27"/>
      <c r="O34" s="27"/>
      <c r="P34" s="27"/>
      <c r="Q34" s="18">
        <v>45772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00000000-0002-0000-0200-000000000000}"/>
    <dataValidation allowBlank="1" showInputMessage="1" showErrorMessage="1" prompt="Enter Week ending date in this cell" sqref="C4 C22 L22 L4" xr:uid="{00000000-0002-0000-0200-000001000000}"/>
    <dataValidation allowBlank="1" showInputMessage="1" showErrorMessage="1" prompt="Enter Week ending date in cell at right" sqref="B4 B22 K22 K4" xr:uid="{00000000-0002-0000-0200-000002000000}"/>
    <dataValidation allowBlank="1" showInputMessage="1" showErrorMessage="1" prompt="Enter Date in this cell" sqref="H15 H33 Q15 Q33" xr:uid="{00000000-0002-0000-0200-000003000000}"/>
    <dataValidation allowBlank="1" showInputMessage="1" showErrorMessage="1" prompt="Enter Employee signature in this cell" sqref="D15:G15 D33:G33 M15:P15 M33:P33" xr:uid="{00000000-0002-0000-0200-000004000000}"/>
    <dataValidation allowBlank="1" showInputMessage="1" showErrorMessage="1" prompt="Total hours for the entire period are automatically calculated in cells at right" sqref="C14 C32 L14 L32" xr:uid="{00000000-0002-0000-0200-000005000000}"/>
    <dataValidation allowBlank="1" showInputMessage="1" showErrorMessage="1" prompt="Total Hours for each weekday are automatically calculated in this column under this heading" sqref="H6 H24 Q6 Q24" xr:uid="{00000000-0002-0000-0200-000006000000}"/>
    <dataValidation allowBlank="1" showInputMessage="1" showErrorMessage="1" prompt="Enter Vacation hours in this column under this heading" sqref="G6 G24 P6 P24" xr:uid="{00000000-0002-0000-0200-000007000000}"/>
    <dataValidation allowBlank="1" showInputMessage="1" showErrorMessage="1" prompt="Enter Sick hours in this column under this heading" sqref="F6 F24 O6 O24" xr:uid="{00000000-0002-0000-0200-000008000000}"/>
    <dataValidation allowBlank="1" showInputMessage="1" showErrorMessage="1" prompt="Enter Overtime Hours in this column under this heading" sqref="E6 E24 N6 N24" xr:uid="{00000000-0002-0000-0200-000009000000}"/>
    <dataValidation allowBlank="1" showInputMessage="1" showErrorMessage="1" prompt="Date is automatically updated in this column under this heading based on Week ending date in cell C5" sqref="C6 C24 L6 L24" xr:uid="{00000000-0002-0000-0200-00000A000000}"/>
    <dataValidation allowBlank="1" showInputMessage="1" showErrorMessage="1" prompt="Enter Regular Hours in this column under this heading" sqref="D6 D24 M6 M24" xr:uid="{00000000-0002-0000-0200-00000B000000}"/>
    <dataValidation allowBlank="1" showInputMessage="1" showErrorMessage="1" prompt="Enter Employee phone number in this cell" sqref="G3:H3 G21:H21 P21:Q21 P3:Q3" xr:uid="{00000000-0002-0000-0200-00000C000000}"/>
    <dataValidation allowBlank="1" showInputMessage="1" showErrorMessage="1" prompt="Enter Employee phone number in cell at right" sqref="F3 F21 O21 O3" xr:uid="{00000000-0002-0000-0200-00000D000000}"/>
    <dataValidation allowBlank="1" showInputMessage="1" showErrorMessage="1" prompt="Enter Employee name in this cell" sqref="C3:D3 C21:D21 L21:M21 L3:M3" xr:uid="{00000000-0002-0000-0200-00000E000000}"/>
    <dataValidation allowBlank="1" showInputMessage="1" showErrorMessage="1" prompt="Enter Employee name in cell at right" sqref="B3 B21 K21 K3" xr:uid="{00000000-0002-0000-0200-00000F000000}"/>
    <dataValidation allowBlank="1" showInputMessage="1" showErrorMessage="1" prompt="Enter Company Name in this cell. Enter employee details in cells below and Week ending date in cell C5" sqref="B2 B20 K20 K2" xr:uid="{00000000-0002-0000-0200-000010000000}"/>
    <dataValidation allowBlank="1" showInputMessage="1" showErrorMessage="1" prompt="Title of this worksheet is in this cell" sqref="B1:H1 B19:H19 K19:Q19 K1:Q1" xr:uid="{00000000-0002-0000-02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2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topLeftCell="G15" workbookViewId="0">
      <selection activeCell="P12" sqref="P12"/>
    </sheetView>
  </sheetViews>
  <sheetFormatPr defaultColWidth="11.19921875" defaultRowHeight="13.8"/>
  <cols>
    <col min="2" max="5" width="15.69921875" customWidth="1"/>
    <col min="6" max="6" width="19.296875" customWidth="1"/>
    <col min="7" max="8" width="15.69921875" customWidth="1"/>
    <col min="11" max="15" width="15.69921875" customWidth="1"/>
    <col min="16" max="16" width="25.8984375" customWidth="1"/>
    <col min="17" max="17" width="15.69921875" customWidth="1"/>
  </cols>
  <sheetData>
    <row r="1" spans="1:17" ht="36" customHeight="1" thickBot="1">
      <c r="A1" s="1"/>
      <c r="B1" s="28" t="s">
        <v>0</v>
      </c>
      <c r="C1" s="28"/>
      <c r="D1" s="28"/>
      <c r="E1" s="28"/>
      <c r="F1" s="28"/>
      <c r="G1" s="28"/>
      <c r="H1" s="28"/>
      <c r="J1" s="1"/>
      <c r="K1" s="28" t="s">
        <v>0</v>
      </c>
      <c r="L1" s="28"/>
      <c r="M1" s="28"/>
      <c r="N1" s="28"/>
      <c r="O1" s="28"/>
      <c r="P1" s="28"/>
      <c r="Q1" s="28"/>
    </row>
    <row r="2" spans="1:17" ht="19.8" thickBot="1">
      <c r="A2" s="13">
        <f>'April 25'!A2+H14+H32+Q14+Q32</f>
        <v>133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38" t="s">
        <v>15</v>
      </c>
      <c r="D3" s="38"/>
      <c r="E3" s="1"/>
      <c r="F3" s="4"/>
      <c r="G3" s="31"/>
      <c r="H3" s="31"/>
      <c r="J3" s="1"/>
      <c r="K3" s="3" t="s">
        <v>1</v>
      </c>
      <c r="L3" s="38" t="str">
        <f>C3</f>
        <v>Dragana Jovanović</v>
      </c>
      <c r="M3" s="38"/>
      <c r="N3" s="1"/>
      <c r="O3" s="4"/>
      <c r="P3" s="31"/>
      <c r="Q3" s="31"/>
    </row>
    <row r="4" spans="1:17" ht="14.4" thickBot="1">
      <c r="A4" s="1"/>
      <c r="B4" s="5" t="s">
        <v>2</v>
      </c>
      <c r="C4" s="39">
        <v>45779</v>
      </c>
      <c r="D4" s="39"/>
      <c r="E4" s="1"/>
      <c r="F4" s="1"/>
      <c r="G4" s="1"/>
      <c r="H4" s="1"/>
      <c r="J4" s="1"/>
      <c r="K4" s="5" t="s">
        <v>2</v>
      </c>
      <c r="L4" s="39">
        <f>C22+7</f>
        <v>45793</v>
      </c>
      <c r="M4" s="3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TimeSheet214184[[#This Row],[Day]]</f>
        <v>Saturday</v>
      </c>
      <c r="L7" s="8">
        <f t="shared" ref="L7:L12" si="0">L8-1</f>
        <v>45787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45774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TimeSheet214184[[#This Row],[Day]]</f>
        <v>Sunday</v>
      </c>
      <c r="L8" s="8">
        <f t="shared" si="0"/>
        <v>45788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5" t="str">
        <f>TimeSheet21418[[#This Row],[Day]]</f>
        <v>Monday</v>
      </c>
      <c r="C9" s="8">
        <f>IFERROR(IF($C$4=0,"",$C$4-4), "")</f>
        <v>45775</v>
      </c>
      <c r="D9" s="9">
        <v>8</v>
      </c>
      <c r="E9" s="9"/>
      <c r="F9" s="22" t="s">
        <v>21</v>
      </c>
      <c r="G9" s="10"/>
      <c r="H9" s="9">
        <f>IFERROR(SUM(D9:G9), "")</f>
        <v>8</v>
      </c>
      <c r="J9" s="1"/>
      <c r="K9" s="1" t="str">
        <f>TimeSheet214184[[#This Row],[Day]]</f>
        <v>Monday</v>
      </c>
      <c r="L9" s="8">
        <f t="shared" si="0"/>
        <v>45789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5" t="str">
        <f>TimeSheet21418[[#This Row],[Day]]</f>
        <v>Tuesday</v>
      </c>
      <c r="C10" s="8">
        <f>IFERROR(IF($C$4=0,"",$C$4-3), "")</f>
        <v>45776</v>
      </c>
      <c r="D10" s="9">
        <v>8</v>
      </c>
      <c r="E10" s="9"/>
      <c r="F10" s="22" t="s">
        <v>21</v>
      </c>
      <c r="G10" s="10"/>
      <c r="H10" s="9">
        <f>IFERROR(SUM(D10:G10), "")</f>
        <v>8</v>
      </c>
      <c r="J10" s="1"/>
      <c r="K10" s="1" t="str">
        <f>TimeSheet214184[[#This Row],[Day]]</f>
        <v>Tuesday</v>
      </c>
      <c r="L10" s="8">
        <f t="shared" si="0"/>
        <v>45790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5" t="str">
        <f>TimeSheet21418[[#This Row],[Day]]</f>
        <v>Wednesday</v>
      </c>
      <c r="C11" s="8">
        <f>IFERROR(IF($C$4=0,"",$C$4-2), "")</f>
        <v>45777</v>
      </c>
      <c r="D11" s="9">
        <v>8</v>
      </c>
      <c r="E11" s="9"/>
      <c r="F11" s="22" t="s">
        <v>21</v>
      </c>
      <c r="G11" s="10"/>
      <c r="H11" s="9">
        <f>IFERROR(SUM(D11:G11), "")</f>
        <v>8</v>
      </c>
      <c r="J11" s="1"/>
      <c r="K11" s="1" t="str">
        <f>TimeSheet214184[[#This Row],[Day]]</f>
        <v>Wednesday</v>
      </c>
      <c r="L11" s="8">
        <f t="shared" si="0"/>
        <v>45791</v>
      </c>
      <c r="M11" s="9"/>
      <c r="N11" s="9"/>
      <c r="O11" s="9"/>
      <c r="P11" s="10"/>
      <c r="Q11" s="9">
        <f>IFERROR(SUM(M11:P11), "")</f>
        <v>0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45778</v>
      </c>
      <c r="D12" s="9">
        <v>8</v>
      </c>
      <c r="E12" s="9"/>
      <c r="F12" s="22" t="s">
        <v>21</v>
      </c>
      <c r="G12" s="10"/>
      <c r="H12" s="9">
        <f t="shared" ref="H12:H13" si="1">IFERROR(SUM(D12:G12), "")</f>
        <v>8</v>
      </c>
      <c r="J12" s="1"/>
      <c r="K12" s="1" t="str">
        <f>TimeSheet214184[[#This Row],[Day]]</f>
        <v>Thursday</v>
      </c>
      <c r="L12" s="8">
        <f t="shared" si="0"/>
        <v>45792</v>
      </c>
      <c r="M12" s="9">
        <v>8</v>
      </c>
      <c r="N12" s="9"/>
      <c r="O12" s="9"/>
      <c r="P12" s="17" t="s">
        <v>23</v>
      </c>
      <c r="Q12" s="9">
        <f t="shared" ref="Q12:Q13" si="2">IFERROR(SUM(M12:P12), "")</f>
        <v>8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45779</v>
      </c>
      <c r="D13" s="9">
        <v>8</v>
      </c>
      <c r="E13" s="9"/>
      <c r="F13" s="22" t="s">
        <v>21</v>
      </c>
      <c r="G13" s="10"/>
      <c r="H13" s="9">
        <f t="shared" si="1"/>
        <v>8</v>
      </c>
      <c r="J13" s="1"/>
      <c r="K13" s="1" t="str">
        <f>TimeSheet214184[[#This Row],[Day]]</f>
        <v>Friday</v>
      </c>
      <c r="L13" s="8">
        <f>L4</f>
        <v>45793</v>
      </c>
      <c r="M13" s="9">
        <v>8</v>
      </c>
      <c r="N13" s="9"/>
      <c r="O13" s="9"/>
      <c r="P13" s="17" t="s">
        <v>23</v>
      </c>
      <c r="Q13" s="9">
        <f t="shared" si="2"/>
        <v>8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40</v>
      </c>
      <c r="J14" s="1"/>
      <c r="K14" s="1"/>
      <c r="L14" s="11" t="s">
        <v>9</v>
      </c>
      <c r="M14" s="12">
        <f>IFERROR(SUM(M7:M13), "")</f>
        <v>16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16</v>
      </c>
    </row>
    <row r="15" spans="1:17" ht="14.4" thickTop="1">
      <c r="A15" s="1"/>
      <c r="B15" s="1"/>
      <c r="C15" s="1"/>
      <c r="D15" s="37"/>
      <c r="E15" s="37"/>
      <c r="F15" s="37"/>
      <c r="G15" s="37"/>
      <c r="H15" s="14"/>
      <c r="J15" s="1"/>
      <c r="K15" s="1"/>
      <c r="L15" s="1"/>
      <c r="M15" s="37"/>
      <c r="N15" s="37"/>
      <c r="O15" s="37"/>
      <c r="P15" s="37"/>
      <c r="Q15" s="14"/>
    </row>
    <row r="16" spans="1:17" ht="37.200000000000003" customHeight="1">
      <c r="A16" s="1"/>
      <c r="B16" s="1"/>
      <c r="C16" s="1"/>
      <c r="D16" s="26" t="s">
        <v>10</v>
      </c>
      <c r="E16" s="27"/>
      <c r="F16" s="27"/>
      <c r="G16" s="27"/>
      <c r="H16" s="18">
        <v>45779</v>
      </c>
      <c r="J16" s="1"/>
      <c r="K16" s="1"/>
      <c r="L16" s="1"/>
      <c r="M16" s="26" t="s">
        <v>10</v>
      </c>
      <c r="N16" s="27"/>
      <c r="O16" s="27"/>
      <c r="P16" s="27"/>
      <c r="Q16" s="18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8" t="s">
        <v>0</v>
      </c>
      <c r="C19" s="28"/>
      <c r="D19" s="28"/>
      <c r="E19" s="28"/>
      <c r="F19" s="28"/>
      <c r="G19" s="28"/>
      <c r="H19" s="28"/>
      <c r="J19" s="1"/>
      <c r="K19" s="28" t="s">
        <v>0</v>
      </c>
      <c r="L19" s="28"/>
      <c r="M19" s="28"/>
      <c r="N19" s="28"/>
      <c r="O19" s="28"/>
      <c r="P19" s="28"/>
      <c r="Q19" s="28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38" t="str">
        <f>C3</f>
        <v>Dragana Jovanović</v>
      </c>
      <c r="D21" s="38"/>
      <c r="E21" s="1"/>
      <c r="F21" s="4"/>
      <c r="G21" s="31"/>
      <c r="H21" s="31"/>
      <c r="J21" s="1"/>
      <c r="K21" s="3" t="s">
        <v>1</v>
      </c>
      <c r="L21" s="38" t="str">
        <f>C3</f>
        <v>Dragana Jovanović</v>
      </c>
      <c r="M21" s="38"/>
      <c r="N21" s="1"/>
      <c r="O21" s="4"/>
      <c r="P21" s="31"/>
      <c r="Q21" s="31"/>
    </row>
    <row r="22" spans="1:17" ht="14.4" thickBot="1">
      <c r="A22" s="1"/>
      <c r="B22" s="5" t="s">
        <v>2</v>
      </c>
      <c r="C22" s="39">
        <f>C4+7</f>
        <v>45786</v>
      </c>
      <c r="D22" s="39"/>
      <c r="E22" s="1"/>
      <c r="F22" s="1"/>
      <c r="G22" s="1"/>
      <c r="H22" s="1"/>
      <c r="J22" s="1"/>
      <c r="K22" s="5" t="s">
        <v>2</v>
      </c>
      <c r="L22" s="39">
        <f>L4+7</f>
        <v>45800</v>
      </c>
      <c r="M22" s="3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45780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TimeSheet24715195[[#This Row],[Day]]</f>
        <v>Saturday</v>
      </c>
      <c r="L25" s="8">
        <f t="shared" ref="L25:L30" si="5">L26-1</f>
        <v>45794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45781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TimeSheet24715195[[#This Row],[Day]]</f>
        <v>Sunday</v>
      </c>
      <c r="L26" s="8">
        <f t="shared" si="5"/>
        <v>45795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5" t="str">
        <f t="shared" si="3"/>
        <v>Monday</v>
      </c>
      <c r="C27" s="8">
        <f t="shared" si="4"/>
        <v>45782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TimeSheet24715195[[#This Row],[Day]]</f>
        <v>Monday</v>
      </c>
      <c r="L27" s="8">
        <f t="shared" si="5"/>
        <v>45796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5" t="str">
        <f t="shared" si="3"/>
        <v>Tuesday</v>
      </c>
      <c r="C28" s="8">
        <f t="shared" si="4"/>
        <v>45783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TimeSheet24715195[[#This Row],[Day]]</f>
        <v>Tuesday</v>
      </c>
      <c r="L28" s="8">
        <f t="shared" si="5"/>
        <v>45797</v>
      </c>
      <c r="M28" s="9"/>
      <c r="N28" s="9"/>
      <c r="O28" s="9"/>
      <c r="P28" s="10"/>
      <c r="Q28" s="9">
        <f>IFERROR(SUM(M28:P28), "")</f>
        <v>0</v>
      </c>
    </row>
    <row r="29" spans="1:17" ht="52.8" customHeight="1">
      <c r="A29" s="1"/>
      <c r="B29" s="15" t="str">
        <f t="shared" si="3"/>
        <v>Wednesday</v>
      </c>
      <c r="C29" s="8">
        <f t="shared" si="4"/>
        <v>45784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TimeSheet24715195[[#This Row],[Day]]</f>
        <v>Wednesday</v>
      </c>
      <c r="L29" s="8">
        <f t="shared" si="5"/>
        <v>45798</v>
      </c>
      <c r="M29" s="9"/>
      <c r="N29" s="9">
        <v>2</v>
      </c>
      <c r="O29" s="9"/>
      <c r="P29" s="19" t="s">
        <v>22</v>
      </c>
      <c r="Q29" s="9">
        <f>IFERROR(SUM(M29:P29), "")</f>
        <v>2</v>
      </c>
    </row>
    <row r="30" spans="1:17" ht="20.100000000000001" customHeight="1">
      <c r="A30" s="1"/>
      <c r="B30" s="15" t="str">
        <f t="shared" si="3"/>
        <v>Thursday</v>
      </c>
      <c r="C30" s="8">
        <f t="shared" si="4"/>
        <v>45785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TimeSheet24715195[[#This Row],[Day]]</f>
        <v>Thursday</v>
      </c>
      <c r="L30" s="8">
        <f t="shared" si="5"/>
        <v>45799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5" t="str">
        <f t="shared" si="3"/>
        <v>Friday</v>
      </c>
      <c r="C31" s="8">
        <f>C22</f>
        <v>45786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TimeSheet24715195[[#This Row],[Day]]</f>
        <v>Friday</v>
      </c>
      <c r="L31" s="8">
        <f>L22</f>
        <v>45800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2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2</v>
      </c>
    </row>
    <row r="33" spans="1:17" ht="14.4" thickTop="1">
      <c r="A33" s="1"/>
      <c r="B33" s="1"/>
      <c r="C33" s="1"/>
      <c r="D33" s="37"/>
      <c r="E33" s="37"/>
      <c r="F33" s="37"/>
      <c r="G33" s="37"/>
      <c r="H33" s="14"/>
      <c r="J33" s="1"/>
      <c r="K33" s="1"/>
      <c r="L33" s="1"/>
      <c r="M33" s="37"/>
      <c r="N33" s="37"/>
      <c r="O33" s="37"/>
      <c r="P33" s="37"/>
      <c r="Q33" s="14"/>
    </row>
    <row r="34" spans="1:17" ht="30.6" customHeight="1">
      <c r="A34" s="1"/>
      <c r="B34" s="1"/>
      <c r="C34" s="1"/>
      <c r="D34" s="26" t="s">
        <v>10</v>
      </c>
      <c r="E34" s="27"/>
      <c r="F34" s="27"/>
      <c r="G34" s="27"/>
      <c r="H34" s="18">
        <v>45786</v>
      </c>
      <c r="J34" s="1"/>
      <c r="K34" s="1"/>
      <c r="L34" s="1"/>
      <c r="M34" s="26" t="s">
        <v>10</v>
      </c>
      <c r="N34" s="27"/>
      <c r="O34" s="27"/>
      <c r="P34" s="27"/>
      <c r="Q34" s="18">
        <v>45800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300-000000000000}"/>
    <dataValidation allowBlank="1" showInputMessage="1" showErrorMessage="1" prompt="Title of this worksheet is in this cell" sqref="B1:H1 B19:H19 K19:Q19 K1:Q1" xr:uid="{00000000-0002-0000-0300-000001000000}"/>
    <dataValidation allowBlank="1" showInputMessage="1" showErrorMessage="1" prompt="Enter Company Name in this cell. Enter employee details in cells below and Week ending date in cell C5" sqref="B2 B20 K20 K2" xr:uid="{00000000-0002-0000-0300-000002000000}"/>
    <dataValidation allowBlank="1" showInputMessage="1" showErrorMessage="1" prompt="Enter Employee name in cell at right" sqref="B3 B21 K21 K3" xr:uid="{00000000-0002-0000-0300-000003000000}"/>
    <dataValidation allowBlank="1" showInputMessage="1" showErrorMessage="1" prompt="Enter Employee name in this cell" sqref="C3:D3 C21:D21 L21:M21 L3:M3" xr:uid="{00000000-0002-0000-0300-000004000000}"/>
    <dataValidation allowBlank="1" showInputMessage="1" showErrorMessage="1" prompt="Enter Employee phone number in cell at right" sqref="F3 F21 O21 O3" xr:uid="{00000000-0002-0000-0300-000005000000}"/>
    <dataValidation allowBlank="1" showInputMessage="1" showErrorMessage="1" prompt="Enter Employee phone number in this cell" sqref="G3:H3 G21:H21 P21:Q21 P3:Q3" xr:uid="{00000000-0002-0000-0300-000006000000}"/>
    <dataValidation allowBlank="1" showInputMessage="1" showErrorMessage="1" prompt="Enter Regular Hours in this column under this heading" sqref="D6 D24 M6 M24" xr:uid="{00000000-0002-0000-0300-000007000000}"/>
    <dataValidation allowBlank="1" showInputMessage="1" showErrorMessage="1" prompt="Date is automatically updated in this column under this heading based on Week ending date in cell C5" sqref="C6 C24 L6 L24" xr:uid="{00000000-0002-0000-0300-000008000000}"/>
    <dataValidation allowBlank="1" showInputMessage="1" showErrorMessage="1" prompt="Enter Overtime Hours in this column under this heading" sqref="E6 E24 N6 N24" xr:uid="{00000000-0002-0000-0300-000009000000}"/>
    <dataValidation allowBlank="1" showInputMessage="1" showErrorMessage="1" prompt="Enter Sick hours in this column under this heading" sqref="F6 F24 O6 O24" xr:uid="{00000000-0002-0000-0300-00000A000000}"/>
    <dataValidation allowBlank="1" showInputMessage="1" showErrorMessage="1" prompt="Enter Vacation hours in this column under this heading" sqref="G6 G24 P6 P24" xr:uid="{00000000-0002-0000-0300-00000B000000}"/>
    <dataValidation allowBlank="1" showInputMessage="1" showErrorMessage="1" prompt="Total Hours for each weekday are automatically calculated in this column under this heading" sqref="H6 H24 Q6 Q24" xr:uid="{00000000-0002-0000-0300-00000C000000}"/>
    <dataValidation allowBlank="1" showInputMessage="1" showErrorMessage="1" prompt="Total hours for the entire period are automatically calculated in cells at right" sqref="C14 C32 L14 L32" xr:uid="{00000000-0002-0000-0300-00000D000000}"/>
    <dataValidation allowBlank="1" showInputMessage="1" showErrorMessage="1" prompt="Enter Employee signature in this cell" sqref="D15:G15 D33:G33 M15:P15 M33:P33" xr:uid="{00000000-0002-0000-0300-00000E000000}"/>
    <dataValidation allowBlank="1" showInputMessage="1" showErrorMessage="1" prompt="Enter Date in this cell" sqref="H15 H33 Q15 Q33" xr:uid="{00000000-0002-0000-0300-00000F000000}"/>
    <dataValidation allowBlank="1" showInputMessage="1" showErrorMessage="1" prompt="Enter Week ending date in cell at right" sqref="B4 B22 K22 K4" xr:uid="{00000000-0002-0000-0300-000010000000}"/>
    <dataValidation allowBlank="1" showInputMessage="1" showErrorMessage="1" prompt="Enter Week ending date in this cell" sqref="C4 C22 L22 L4" xr:uid="{00000000-0002-0000-0300-000011000000}"/>
    <dataValidation allowBlank="1" showInputMessage="1" showErrorMessage="1" prompt="Weekdays are automatically updated in this column under this heading" sqref="B6 B24 K6 K24" xr:uid="{00000000-0002-0000-03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topLeftCell="H17" workbookViewId="0">
      <selection activeCell="P29" sqref="P29"/>
    </sheetView>
  </sheetViews>
  <sheetFormatPr defaultColWidth="11.19921875" defaultRowHeight="13.8"/>
  <cols>
    <col min="2" max="5" width="15.69921875" customWidth="1"/>
    <col min="6" max="6" width="12.5" customWidth="1"/>
    <col min="7" max="7" width="28.09765625" customWidth="1"/>
    <col min="8" max="8" width="15.69921875" customWidth="1"/>
    <col min="11" max="15" width="15.69921875" customWidth="1"/>
    <col min="16" max="16" width="30.59765625" customWidth="1"/>
    <col min="17" max="17" width="15.69921875" customWidth="1"/>
  </cols>
  <sheetData>
    <row r="1" spans="1:17" ht="36" customHeight="1" thickBot="1">
      <c r="A1" s="1"/>
      <c r="B1" s="28" t="s">
        <v>0</v>
      </c>
      <c r="C1" s="28"/>
      <c r="D1" s="28"/>
      <c r="E1" s="28"/>
      <c r="F1" s="28"/>
      <c r="G1" s="28"/>
      <c r="H1" s="28"/>
      <c r="J1" s="1"/>
      <c r="K1" s="28" t="s">
        <v>0</v>
      </c>
      <c r="L1" s="28"/>
      <c r="M1" s="28"/>
      <c r="N1" s="28"/>
      <c r="O1" s="28"/>
      <c r="P1" s="28"/>
      <c r="Q1" s="28"/>
    </row>
    <row r="2" spans="1:17" ht="19.8" thickBot="1">
      <c r="A2" s="13">
        <f>'May 25 '!A2+H14+H32+Q14+Q32</f>
        <v>151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38" t="s">
        <v>15</v>
      </c>
      <c r="D3" s="38"/>
      <c r="E3" s="1"/>
      <c r="F3" s="4"/>
      <c r="G3" s="31"/>
      <c r="H3" s="31"/>
      <c r="J3" s="1"/>
      <c r="K3" s="3" t="s">
        <v>1</v>
      </c>
      <c r="L3" s="38" t="str">
        <f>C3</f>
        <v>Dragana Jovanović</v>
      </c>
      <c r="M3" s="38"/>
      <c r="N3" s="1"/>
      <c r="O3" s="4"/>
      <c r="P3" s="31"/>
      <c r="Q3" s="31"/>
    </row>
    <row r="4" spans="1:17" ht="14.4" thickBot="1">
      <c r="A4" s="1"/>
      <c r="B4" s="5" t="s">
        <v>2</v>
      </c>
      <c r="C4" s="39">
        <v>45814</v>
      </c>
      <c r="D4" s="39"/>
      <c r="E4" s="1"/>
      <c r="F4" s="1"/>
      <c r="G4" s="1"/>
      <c r="H4" s="1"/>
      <c r="J4" s="1"/>
      <c r="K4" s="5" t="s">
        <v>2</v>
      </c>
      <c r="L4" s="39">
        <f>C22+7</f>
        <v>45828</v>
      </c>
      <c r="M4" s="3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45808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TimeSheet2141843[[#This Row],[Day]]</f>
        <v>Saturday</v>
      </c>
      <c r="L7" s="8">
        <f t="shared" ref="L7:L12" si="0">L8-1</f>
        <v>45822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45809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TimeSheet2141843[[#This Row],[Day]]</f>
        <v>Sunday</v>
      </c>
      <c r="L8" s="8">
        <f t="shared" si="0"/>
        <v>45823</v>
      </c>
      <c r="M8" s="9"/>
      <c r="N8" s="9"/>
      <c r="O8" s="9"/>
      <c r="P8" s="10"/>
      <c r="Q8" s="9">
        <f>IFERROR(SUM(M8:P8), "")</f>
        <v>0</v>
      </c>
    </row>
    <row r="9" spans="1:17" ht="50.4" customHeight="1">
      <c r="A9" s="1"/>
      <c r="B9" s="15" t="str">
        <f>TimeSheet21418[[#This Row],[Day]]</f>
        <v>Monday</v>
      </c>
      <c r="C9" s="8">
        <f>IFERROR(IF($C$4=0,"",$C$4-4), "")</f>
        <v>45810</v>
      </c>
      <c r="D9" s="9">
        <v>4</v>
      </c>
      <c r="E9" s="9"/>
      <c r="F9" s="22"/>
      <c r="G9" s="16" t="s">
        <v>24</v>
      </c>
      <c r="H9" s="9">
        <f>IFERROR(SUM(D9:G9), "")</f>
        <v>4</v>
      </c>
      <c r="J9" s="1"/>
      <c r="K9" s="1" t="str">
        <f>TimeSheet2141843[[#This Row],[Day]]</f>
        <v>Monday</v>
      </c>
      <c r="L9" s="8">
        <f t="shared" si="0"/>
        <v>45824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5" t="str">
        <f>TimeSheet21418[[#This Row],[Day]]</f>
        <v>Tuesday</v>
      </c>
      <c r="C10" s="8">
        <f>IFERROR(IF($C$4=0,"",$C$4-3), "")</f>
        <v>45811</v>
      </c>
      <c r="D10" s="9"/>
      <c r="E10" s="9"/>
      <c r="F10" s="22"/>
      <c r="G10" s="10"/>
      <c r="H10" s="9">
        <f>IFERROR(SUM(D10:G10), "")</f>
        <v>0</v>
      </c>
      <c r="J10" s="1"/>
      <c r="K10" s="1" t="str">
        <f>TimeSheet2141843[[#This Row],[Day]]</f>
        <v>Tuesday</v>
      </c>
      <c r="L10" s="8">
        <f t="shared" si="0"/>
        <v>45825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5" t="str">
        <f>TimeSheet21418[[#This Row],[Day]]</f>
        <v>Wednesday</v>
      </c>
      <c r="C11" s="8">
        <f>IFERROR(IF($C$4=0,"",$C$4-2), "")</f>
        <v>45812</v>
      </c>
      <c r="D11" s="9"/>
      <c r="E11" s="9"/>
      <c r="F11" s="22"/>
      <c r="G11" s="10"/>
      <c r="H11" s="9">
        <f>IFERROR(SUM(D11:G11), "")</f>
        <v>0</v>
      </c>
      <c r="J11" s="1"/>
      <c r="K11" s="1" t="str">
        <f>TimeSheet2141843[[#This Row],[Day]]</f>
        <v>Wednesday</v>
      </c>
      <c r="L11" s="8">
        <f t="shared" si="0"/>
        <v>45826</v>
      </c>
      <c r="M11" s="9"/>
      <c r="N11" s="9"/>
      <c r="O11" s="9"/>
      <c r="P11" s="10"/>
      <c r="Q11" s="9">
        <f>IFERROR(SUM(M11:P11), "")</f>
        <v>0</v>
      </c>
    </row>
    <row r="12" spans="1:17" ht="43.2" customHeight="1">
      <c r="A12" s="1"/>
      <c r="B12" s="15" t="str">
        <f>TimeSheet21418[[#This Row],[Day]]</f>
        <v>Thursday</v>
      </c>
      <c r="C12" s="8">
        <f>IFERROR(IF($C$4=0,"",$C$4-1), "")</f>
        <v>45813</v>
      </c>
      <c r="D12" s="9"/>
      <c r="E12" s="9"/>
      <c r="F12" s="22"/>
      <c r="G12" s="10"/>
      <c r="H12" s="9">
        <f t="shared" ref="H12:H13" si="1">IFERROR(SUM(D12:G12), "")</f>
        <v>0</v>
      </c>
      <c r="J12" s="1"/>
      <c r="K12" s="1" t="str">
        <f>TimeSheet2141843[[#This Row],[Day]]</f>
        <v>Thursday</v>
      </c>
      <c r="L12" s="8">
        <f t="shared" si="0"/>
        <v>45827</v>
      </c>
      <c r="M12" s="9">
        <v>4</v>
      </c>
      <c r="N12" s="9"/>
      <c r="O12" s="9"/>
      <c r="P12" s="17" t="s">
        <v>27</v>
      </c>
      <c r="Q12" s="9">
        <f t="shared" ref="Q12:Q13" si="2">IFERROR(SUM(M12:P12), "")</f>
        <v>4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45814</v>
      </c>
      <c r="D13" s="9"/>
      <c r="E13" s="9"/>
      <c r="F13" s="22"/>
      <c r="G13" s="10"/>
      <c r="H13" s="9">
        <f t="shared" si="1"/>
        <v>0</v>
      </c>
      <c r="J13" s="1"/>
      <c r="K13" s="1" t="str">
        <f>TimeSheet2141843[[#This Row],[Day]]</f>
        <v>Friday</v>
      </c>
      <c r="L13" s="8">
        <f>L4</f>
        <v>45828</v>
      </c>
      <c r="M13" s="9"/>
      <c r="N13" s="9"/>
      <c r="O13" s="9"/>
      <c r="P13" s="17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4.4" thickTop="1">
      <c r="A15" s="1"/>
      <c r="B15" s="1"/>
      <c r="C15" s="1"/>
      <c r="D15" s="37"/>
      <c r="E15" s="37"/>
      <c r="F15" s="37"/>
      <c r="G15" s="37"/>
      <c r="H15" s="23"/>
      <c r="J15" s="1"/>
      <c r="K15" s="1"/>
      <c r="L15" s="1"/>
      <c r="M15" s="37"/>
      <c r="N15" s="37"/>
      <c r="O15" s="37"/>
      <c r="P15" s="37"/>
      <c r="Q15" s="23"/>
    </row>
    <row r="16" spans="1:17" ht="37.200000000000003" customHeight="1">
      <c r="A16" s="1"/>
      <c r="B16" s="1"/>
      <c r="C16" s="1"/>
      <c r="D16" s="26" t="s">
        <v>10</v>
      </c>
      <c r="E16" s="27"/>
      <c r="F16" s="27"/>
      <c r="G16" s="27"/>
      <c r="H16" s="18">
        <v>45814</v>
      </c>
      <c r="J16" s="1"/>
      <c r="K16" s="1"/>
      <c r="L16" s="1"/>
      <c r="M16" s="26" t="s">
        <v>10</v>
      </c>
      <c r="N16" s="27"/>
      <c r="O16" s="27"/>
      <c r="P16" s="27"/>
      <c r="Q16" s="18">
        <v>45828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8" t="s">
        <v>0</v>
      </c>
      <c r="C19" s="28"/>
      <c r="D19" s="28"/>
      <c r="E19" s="28"/>
      <c r="F19" s="28"/>
      <c r="G19" s="28"/>
      <c r="H19" s="28"/>
      <c r="J19" s="1"/>
      <c r="K19" s="28" t="s">
        <v>0</v>
      </c>
      <c r="L19" s="28"/>
      <c r="M19" s="28"/>
      <c r="N19" s="28"/>
      <c r="O19" s="28"/>
      <c r="P19" s="28"/>
      <c r="Q19" s="28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38" t="str">
        <f>C3</f>
        <v>Dragana Jovanović</v>
      </c>
      <c r="D21" s="38"/>
      <c r="E21" s="1"/>
      <c r="F21" s="4"/>
      <c r="G21" s="31"/>
      <c r="H21" s="31"/>
      <c r="J21" s="1"/>
      <c r="K21" s="3" t="s">
        <v>1</v>
      </c>
      <c r="L21" s="38" t="str">
        <f>C3</f>
        <v>Dragana Jovanović</v>
      </c>
      <c r="M21" s="38"/>
      <c r="N21" s="1"/>
      <c r="O21" s="4"/>
      <c r="P21" s="31"/>
      <c r="Q21" s="31"/>
    </row>
    <row r="22" spans="1:17" ht="14.4" thickBot="1">
      <c r="A22" s="1"/>
      <c r="B22" s="5" t="s">
        <v>2</v>
      </c>
      <c r="C22" s="39">
        <f>C4+7</f>
        <v>45821</v>
      </c>
      <c r="D22" s="39"/>
      <c r="E22" s="1"/>
      <c r="F22" s="1"/>
      <c r="G22" s="1"/>
      <c r="H22" s="1"/>
      <c r="J22" s="1"/>
      <c r="K22" s="5" t="s">
        <v>2</v>
      </c>
      <c r="L22" s="39">
        <f>L4+7</f>
        <v>45835</v>
      </c>
      <c r="M22" s="3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45815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TimeSheet2471519511[[#This Row],[Day]]</f>
        <v>Saturday</v>
      </c>
      <c r="L25" s="8">
        <f t="shared" ref="L25:L30" si="5">L26-1</f>
        <v>45829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45816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TimeSheet2471519511[[#This Row],[Day]]</f>
        <v>Sunday</v>
      </c>
      <c r="L26" s="8">
        <f t="shared" si="5"/>
        <v>45830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5" t="str">
        <f t="shared" si="3"/>
        <v>Monday</v>
      </c>
      <c r="C27" s="8">
        <f t="shared" si="4"/>
        <v>45817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TimeSheet2471519511[[#This Row],[Day]]</f>
        <v>Monday</v>
      </c>
      <c r="L27" s="8">
        <f t="shared" si="5"/>
        <v>45831</v>
      </c>
      <c r="M27" s="9"/>
      <c r="N27" s="9"/>
      <c r="O27" s="9"/>
      <c r="P27" s="10"/>
      <c r="Q27" s="9">
        <f>IFERROR(SUM(M27:P27), "")</f>
        <v>0</v>
      </c>
    </row>
    <row r="28" spans="1:17" ht="79.8" customHeight="1">
      <c r="A28" s="1"/>
      <c r="B28" s="15" t="str">
        <f t="shared" si="3"/>
        <v>Tuesday</v>
      </c>
      <c r="C28" s="8">
        <f t="shared" si="4"/>
        <v>45818</v>
      </c>
      <c r="D28" s="9">
        <v>2</v>
      </c>
      <c r="E28" s="9"/>
      <c r="F28" s="9"/>
      <c r="G28" s="24" t="s">
        <v>25</v>
      </c>
      <c r="H28" s="9">
        <f>IFERROR(SUM(D28:G28), "")</f>
        <v>2</v>
      </c>
      <c r="J28" s="1"/>
      <c r="K28" s="1" t="str">
        <f>TimeSheet2471519511[[#This Row],[Day]]</f>
        <v>Tuesday</v>
      </c>
      <c r="L28" s="8">
        <f t="shared" si="5"/>
        <v>45832</v>
      </c>
      <c r="M28" s="9">
        <v>2</v>
      </c>
      <c r="N28" s="9"/>
      <c r="O28" s="9"/>
      <c r="P28" s="16" t="s">
        <v>28</v>
      </c>
      <c r="Q28" s="9">
        <f>IFERROR(SUM(M28:P28), "")</f>
        <v>2</v>
      </c>
    </row>
    <row r="29" spans="1:17" ht="72" customHeight="1">
      <c r="A29" s="1"/>
      <c r="B29" s="15" t="str">
        <f t="shared" si="3"/>
        <v>Wednesday</v>
      </c>
      <c r="C29" s="8">
        <f t="shared" si="4"/>
        <v>45819</v>
      </c>
      <c r="D29" s="9">
        <v>2</v>
      </c>
      <c r="E29" s="9"/>
      <c r="F29" s="9"/>
      <c r="G29" s="16" t="s">
        <v>26</v>
      </c>
      <c r="H29" s="9">
        <f>IFERROR(SUM(D29:G29), "")</f>
        <v>2</v>
      </c>
      <c r="J29" s="1"/>
      <c r="K29" s="1" t="str">
        <f>TimeSheet2471519511[[#This Row],[Day]]</f>
        <v>Wednesday</v>
      </c>
      <c r="L29" s="8">
        <f t="shared" si="5"/>
        <v>45833</v>
      </c>
      <c r="M29" s="9">
        <v>4</v>
      </c>
      <c r="N29" s="9"/>
      <c r="O29" s="9"/>
      <c r="P29" s="25" t="s">
        <v>29</v>
      </c>
      <c r="Q29" s="9">
        <f>IFERROR(SUM(M29:P29), "")</f>
        <v>4</v>
      </c>
    </row>
    <row r="30" spans="1:17" ht="20.100000000000001" customHeight="1">
      <c r="A30" s="1"/>
      <c r="B30" s="15" t="str">
        <f t="shared" si="3"/>
        <v>Thursday</v>
      </c>
      <c r="C30" s="8">
        <f t="shared" si="4"/>
        <v>45820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TimeSheet2471519511[[#This Row],[Day]]</f>
        <v>Thursday</v>
      </c>
      <c r="L30" s="8">
        <f t="shared" si="5"/>
        <v>45834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5" t="str">
        <f t="shared" si="3"/>
        <v>Friday</v>
      </c>
      <c r="C31" s="8">
        <f>C22</f>
        <v>45821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TimeSheet2471519511[[#This Row],[Day]]</f>
        <v>Friday</v>
      </c>
      <c r="L31" s="8">
        <f>L22</f>
        <v>45835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4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4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4.4" thickTop="1">
      <c r="A33" s="1"/>
      <c r="B33" s="1"/>
      <c r="C33" s="1"/>
      <c r="D33" s="37"/>
      <c r="E33" s="37"/>
      <c r="F33" s="37"/>
      <c r="G33" s="37"/>
      <c r="H33" s="23"/>
      <c r="J33" s="1"/>
      <c r="K33" s="1"/>
      <c r="L33" s="1"/>
      <c r="M33" s="37"/>
      <c r="N33" s="37"/>
      <c r="O33" s="37"/>
      <c r="P33" s="37"/>
      <c r="Q33" s="23"/>
    </row>
    <row r="34" spans="1:17" ht="30.6" customHeight="1">
      <c r="A34" s="1"/>
      <c r="B34" s="1"/>
      <c r="C34" s="1"/>
      <c r="D34" s="26" t="s">
        <v>10</v>
      </c>
      <c r="E34" s="27"/>
      <c r="F34" s="27"/>
      <c r="G34" s="27"/>
      <c r="H34" s="18">
        <v>45821</v>
      </c>
      <c r="J34" s="1"/>
      <c r="K34" s="1"/>
      <c r="L34" s="1"/>
      <c r="M34" s="26" t="s">
        <v>10</v>
      </c>
      <c r="N34" s="27"/>
      <c r="O34" s="27"/>
      <c r="P34" s="27"/>
      <c r="Q34" s="18">
        <v>45835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00000000-0002-0000-0400-000000000000}"/>
    <dataValidation allowBlank="1" showInputMessage="1" showErrorMessage="1" prompt="Enter Week ending date in this cell" sqref="C4 C22 L22 L4" xr:uid="{00000000-0002-0000-0400-000001000000}"/>
    <dataValidation allowBlank="1" showInputMessage="1" showErrorMessage="1" prompt="Enter Week ending date in cell at right" sqref="B4 B22 K22 K4" xr:uid="{00000000-0002-0000-0400-000002000000}"/>
    <dataValidation allowBlank="1" showInputMessage="1" showErrorMessage="1" prompt="Enter Date in this cell" sqref="H15 H33 Q15 Q33" xr:uid="{00000000-0002-0000-0400-000003000000}"/>
    <dataValidation allowBlank="1" showInputMessage="1" showErrorMessage="1" prompt="Enter Employee signature in this cell" sqref="D15:G15 D33:G33 M15:P15 M33:P33" xr:uid="{00000000-0002-0000-0400-000004000000}"/>
    <dataValidation allowBlank="1" showInputMessage="1" showErrorMessage="1" prompt="Total hours for the entire period are automatically calculated in cells at right" sqref="C14 C32 L14 L32" xr:uid="{00000000-0002-0000-0400-000005000000}"/>
    <dataValidation allowBlank="1" showInputMessage="1" showErrorMessage="1" prompt="Total Hours for each weekday are automatically calculated in this column under this heading" sqref="H6 H24 Q6 Q24" xr:uid="{00000000-0002-0000-0400-000006000000}"/>
    <dataValidation allowBlank="1" showInputMessage="1" showErrorMessage="1" prompt="Enter Vacation hours in this column under this heading" sqref="G6 G24 P6 P24" xr:uid="{00000000-0002-0000-0400-000007000000}"/>
    <dataValidation allowBlank="1" showInputMessage="1" showErrorMessage="1" prompt="Enter Sick hours in this column under this heading" sqref="F6 F24 O6 O24" xr:uid="{00000000-0002-0000-0400-000008000000}"/>
    <dataValidation allowBlank="1" showInputMessage="1" showErrorMessage="1" prompt="Enter Overtime Hours in this column under this heading" sqref="E6 E24 N6 N24" xr:uid="{00000000-0002-0000-0400-000009000000}"/>
    <dataValidation allowBlank="1" showInputMessage="1" showErrorMessage="1" prompt="Date is automatically updated in this column under this heading based on Week ending date in cell C5" sqref="C6 C24 L6 L24" xr:uid="{00000000-0002-0000-0400-00000A000000}"/>
    <dataValidation allowBlank="1" showInputMessage="1" showErrorMessage="1" prompt="Enter Regular Hours in this column under this heading" sqref="D6 D24 M6 M24" xr:uid="{00000000-0002-0000-0400-00000B000000}"/>
    <dataValidation allowBlank="1" showInputMessage="1" showErrorMessage="1" prompt="Enter Employee phone number in this cell" sqref="G3:H3 G21:H21 P21:Q21 P3:Q3" xr:uid="{00000000-0002-0000-0400-00000C000000}"/>
    <dataValidation allowBlank="1" showInputMessage="1" showErrorMessage="1" prompt="Enter Employee phone number in cell at right" sqref="F3 F21 O21 O3" xr:uid="{00000000-0002-0000-0400-00000D000000}"/>
    <dataValidation allowBlank="1" showInputMessage="1" showErrorMessage="1" prompt="Enter Employee name in this cell" sqref="C3:D3 C21:D21 L21:M21 L3:M3" xr:uid="{00000000-0002-0000-0400-00000E000000}"/>
    <dataValidation allowBlank="1" showInputMessage="1" showErrorMessage="1" prompt="Enter Employee name in cell at right" sqref="B3 B21 K21 K3" xr:uid="{00000000-0002-0000-0400-00000F000000}"/>
    <dataValidation allowBlank="1" showInputMessage="1" showErrorMessage="1" prompt="Enter Company Name in this cell. Enter employee details in cells below and Week ending date in cell C5" sqref="B2 B20 K20 K2" xr:uid="{00000000-0002-0000-0400-000010000000}"/>
    <dataValidation allowBlank="1" showInputMessage="1" showErrorMessage="1" prompt="Title of this worksheet is in this cell" sqref="B1:H1 B19:H19 K19:Q19 K1:Q1" xr:uid="{00000000-0002-0000-04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4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5"/>
  <sheetViews>
    <sheetView tabSelected="1" topLeftCell="H16" workbookViewId="0">
      <selection activeCell="P29" sqref="P29"/>
    </sheetView>
  </sheetViews>
  <sheetFormatPr defaultColWidth="11.19921875" defaultRowHeight="13.8"/>
  <cols>
    <col min="2" max="5" width="15.69921875" customWidth="1"/>
    <col min="6" max="6" width="19.296875" customWidth="1"/>
    <col min="7" max="7" width="33.69921875" customWidth="1"/>
    <col min="8" max="8" width="15.69921875" customWidth="1"/>
    <col min="11" max="15" width="15.69921875" customWidth="1"/>
    <col min="16" max="16" width="32.19921875" customWidth="1"/>
    <col min="17" max="17" width="15.69921875" customWidth="1"/>
  </cols>
  <sheetData>
    <row r="1" spans="1:17" ht="36" customHeight="1" thickBot="1">
      <c r="A1" s="1"/>
      <c r="B1" s="28" t="s">
        <v>0</v>
      </c>
      <c r="C1" s="28"/>
      <c r="D1" s="28"/>
      <c r="E1" s="28"/>
      <c r="F1" s="28"/>
      <c r="G1" s="28"/>
      <c r="H1" s="28"/>
      <c r="J1" s="1"/>
      <c r="K1" s="28" t="s">
        <v>0</v>
      </c>
      <c r="L1" s="28"/>
      <c r="M1" s="28"/>
      <c r="N1" s="28"/>
      <c r="O1" s="28"/>
      <c r="P1" s="28"/>
      <c r="Q1" s="28"/>
    </row>
    <row r="2" spans="1:17" ht="19.8" thickBot="1">
      <c r="A2" s="13">
        <f>'June 25 '!A2+H14+H32+Q14+Q32</f>
        <v>183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38" t="s">
        <v>15</v>
      </c>
      <c r="D3" s="38"/>
      <c r="E3" s="1"/>
      <c r="F3" s="4"/>
      <c r="G3" s="31"/>
      <c r="H3" s="31"/>
      <c r="J3" s="1"/>
      <c r="K3" s="3" t="s">
        <v>1</v>
      </c>
      <c r="L3" s="38" t="str">
        <f>C3</f>
        <v>Dragana Jovanović</v>
      </c>
      <c r="M3" s="38"/>
      <c r="N3" s="1"/>
      <c r="O3" s="4"/>
      <c r="P3" s="31"/>
      <c r="Q3" s="31"/>
    </row>
    <row r="4" spans="1:17" ht="14.4" thickBot="1">
      <c r="A4" s="1"/>
      <c r="B4" s="5" t="s">
        <v>2</v>
      </c>
      <c r="C4" s="39">
        <v>45842</v>
      </c>
      <c r="D4" s="39"/>
      <c r="E4" s="1"/>
      <c r="F4" s="1"/>
      <c r="G4" s="1"/>
      <c r="H4" s="1"/>
      <c r="J4" s="1"/>
      <c r="K4" s="5" t="s">
        <v>2</v>
      </c>
      <c r="L4" s="39">
        <f>C22+7</f>
        <v>45856</v>
      </c>
      <c r="M4" s="3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45836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TimeSheet214184322[[#This Row],[Day]]</f>
        <v>Saturday</v>
      </c>
      <c r="L7" s="8">
        <f t="shared" ref="L7:L12" si="0">L8-1</f>
        <v>45850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45837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TimeSheet214184322[[#This Row],[Day]]</f>
        <v>Sunday</v>
      </c>
      <c r="L8" s="8">
        <f t="shared" si="0"/>
        <v>45851</v>
      </c>
      <c r="M8" s="9"/>
      <c r="N8" s="9"/>
      <c r="O8" s="9"/>
      <c r="P8" s="10"/>
      <c r="Q8" s="9">
        <f>IFERROR(SUM(M8:P8), "")</f>
        <v>0</v>
      </c>
    </row>
    <row r="9" spans="1:17" ht="60.6" customHeight="1">
      <c r="A9" s="1"/>
      <c r="B9" s="15" t="str">
        <f>TimeSheet21418[[#This Row],[Day]]</f>
        <v>Monday</v>
      </c>
      <c r="C9" s="8">
        <f>IFERROR(IF($C$4=0,"",$C$4-4), "")</f>
        <v>45838</v>
      </c>
      <c r="D9" s="9"/>
      <c r="E9" s="9"/>
      <c r="F9" s="22"/>
      <c r="G9" s="10"/>
      <c r="H9" s="9">
        <f>IFERROR(SUM(D9:G9), "")</f>
        <v>0</v>
      </c>
      <c r="J9" s="1"/>
      <c r="K9" s="1" t="str">
        <f>TimeSheet214184322[[#This Row],[Day]]</f>
        <v>Monday</v>
      </c>
      <c r="L9" s="8">
        <f t="shared" si="0"/>
        <v>45852</v>
      </c>
      <c r="M9" s="9">
        <v>4</v>
      </c>
      <c r="N9" s="9"/>
      <c r="O9" s="9"/>
      <c r="P9" s="24" t="s">
        <v>31</v>
      </c>
      <c r="Q9" s="9">
        <f>IFERROR(SUM(M9:P9), "")</f>
        <v>4</v>
      </c>
    </row>
    <row r="10" spans="1:17" ht="69" customHeight="1">
      <c r="A10" s="1"/>
      <c r="B10" s="15" t="str">
        <f>TimeSheet21418[[#This Row],[Day]]</f>
        <v>Tuesday</v>
      </c>
      <c r="C10" s="8">
        <f>IFERROR(IF($C$4=0,"",$C$4-3), "")</f>
        <v>45839</v>
      </c>
      <c r="D10" s="9">
        <v>4</v>
      </c>
      <c r="E10" s="9"/>
      <c r="F10" s="22"/>
      <c r="G10" s="24" t="s">
        <v>29</v>
      </c>
      <c r="H10" s="9">
        <f>IFERROR(SUM(D10:G10), "")</f>
        <v>4</v>
      </c>
      <c r="J10" s="1"/>
      <c r="K10" s="1" t="str">
        <f>TimeSheet214184322[[#This Row],[Day]]</f>
        <v>Tuesday</v>
      </c>
      <c r="L10" s="8">
        <f t="shared" si="0"/>
        <v>45853</v>
      </c>
      <c r="M10" s="9">
        <v>4</v>
      </c>
      <c r="N10" s="9"/>
      <c r="O10" s="9"/>
      <c r="P10" s="24" t="s">
        <v>31</v>
      </c>
      <c r="Q10" s="9">
        <f>IFERROR(SUM(M10:P10), "")</f>
        <v>4</v>
      </c>
    </row>
    <row r="11" spans="1:17" ht="60.6" customHeight="1">
      <c r="A11" s="1"/>
      <c r="B11" s="15" t="str">
        <f>TimeSheet21418[[#This Row],[Day]]</f>
        <v>Wednesday</v>
      </c>
      <c r="C11" s="8">
        <f>IFERROR(IF($C$4=0,"",$C$4-2), "")</f>
        <v>45840</v>
      </c>
      <c r="D11" s="9">
        <v>4</v>
      </c>
      <c r="E11" s="9"/>
      <c r="F11" s="22"/>
      <c r="G11" s="24" t="s">
        <v>30</v>
      </c>
      <c r="H11" s="9">
        <f>IFERROR(SUM(D11:G11), "")</f>
        <v>4</v>
      </c>
      <c r="J11" s="1"/>
      <c r="K11" s="1" t="str">
        <f>TimeSheet214184322[[#This Row],[Day]]</f>
        <v>Wednesday</v>
      </c>
      <c r="L11" s="8">
        <f t="shared" si="0"/>
        <v>45854</v>
      </c>
      <c r="M11" s="9"/>
      <c r="N11" s="9"/>
      <c r="O11" s="9"/>
      <c r="P11" s="10"/>
      <c r="Q11" s="9">
        <f>IFERROR(SUM(M11:P11), "")</f>
        <v>0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45841</v>
      </c>
      <c r="D12" s="9"/>
      <c r="E12" s="9"/>
      <c r="F12" s="22"/>
      <c r="G12" s="10"/>
      <c r="H12" s="9">
        <f t="shared" ref="H12:H13" si="1">IFERROR(SUM(D12:G12), "")</f>
        <v>0</v>
      </c>
      <c r="J12" s="1"/>
      <c r="K12" s="1" t="str">
        <f>TimeSheet214184322[[#This Row],[Day]]</f>
        <v>Thursday</v>
      </c>
      <c r="L12" s="8">
        <f t="shared" si="0"/>
        <v>45855</v>
      </c>
      <c r="M12" s="9"/>
      <c r="N12" s="9"/>
      <c r="O12" s="9"/>
      <c r="P12" s="17"/>
      <c r="Q12" s="9">
        <f t="shared" ref="Q12:Q13" si="2">IFERROR(SUM(M12:P12), "")</f>
        <v>0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45842</v>
      </c>
      <c r="D13" s="9"/>
      <c r="E13" s="9"/>
      <c r="F13" s="22"/>
      <c r="G13" s="10"/>
      <c r="H13" s="9">
        <f t="shared" si="1"/>
        <v>0</v>
      </c>
      <c r="J13" s="1"/>
      <c r="K13" s="1" t="str">
        <f>TimeSheet214184322[[#This Row],[Day]]</f>
        <v>Friday</v>
      </c>
      <c r="L13" s="8">
        <f>L4</f>
        <v>45856</v>
      </c>
      <c r="M13" s="9"/>
      <c r="N13" s="9"/>
      <c r="O13" s="9"/>
      <c r="P13" s="17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8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8</v>
      </c>
      <c r="J14" s="1"/>
      <c r="K14" s="1"/>
      <c r="L14" s="11" t="s">
        <v>9</v>
      </c>
      <c r="M14" s="12">
        <f>IFERROR(SUM(M7:M13), "")</f>
        <v>8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8</v>
      </c>
    </row>
    <row r="15" spans="1:17" ht="14.4" thickTop="1">
      <c r="A15" s="1"/>
      <c r="B15" s="1"/>
      <c r="C15" s="1"/>
      <c r="D15" s="37"/>
      <c r="E15" s="37"/>
      <c r="F15" s="37"/>
      <c r="G15" s="37"/>
      <c r="H15" s="23"/>
      <c r="J15" s="1"/>
      <c r="K15" s="1"/>
      <c r="L15" s="1"/>
      <c r="M15" s="37"/>
      <c r="N15" s="37"/>
      <c r="O15" s="37"/>
      <c r="P15" s="37"/>
      <c r="Q15" s="23"/>
    </row>
    <row r="16" spans="1:17" ht="37.200000000000003" customHeight="1">
      <c r="A16" s="1"/>
      <c r="B16" s="1"/>
      <c r="C16" s="1"/>
      <c r="D16" s="26" t="s">
        <v>10</v>
      </c>
      <c r="E16" s="27"/>
      <c r="F16" s="27"/>
      <c r="G16" s="27"/>
      <c r="H16" s="18">
        <v>45842</v>
      </c>
      <c r="J16" s="1"/>
      <c r="K16" s="1"/>
      <c r="L16" s="1"/>
      <c r="M16" s="26" t="s">
        <v>10</v>
      </c>
      <c r="N16" s="27"/>
      <c r="O16" s="27"/>
      <c r="P16" s="27"/>
      <c r="Q16" s="18">
        <v>45856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8" t="s">
        <v>0</v>
      </c>
      <c r="C19" s="28"/>
      <c r="D19" s="28"/>
      <c r="E19" s="28"/>
      <c r="F19" s="28"/>
      <c r="G19" s="28"/>
      <c r="H19" s="28"/>
      <c r="J19" s="1"/>
      <c r="K19" s="28" t="s">
        <v>0</v>
      </c>
      <c r="L19" s="28"/>
      <c r="M19" s="28"/>
      <c r="N19" s="28"/>
      <c r="O19" s="28"/>
      <c r="P19" s="28"/>
      <c r="Q19" s="28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38" t="str">
        <f>C3</f>
        <v>Dragana Jovanović</v>
      </c>
      <c r="D21" s="38"/>
      <c r="E21" s="1"/>
      <c r="F21" s="4"/>
      <c r="G21" s="31"/>
      <c r="H21" s="31"/>
      <c r="J21" s="1"/>
      <c r="K21" s="3" t="s">
        <v>1</v>
      </c>
      <c r="L21" s="38" t="str">
        <f>C3</f>
        <v>Dragana Jovanović</v>
      </c>
      <c r="M21" s="38"/>
      <c r="N21" s="1"/>
      <c r="O21" s="4"/>
      <c r="P21" s="31"/>
      <c r="Q21" s="31"/>
    </row>
    <row r="22" spans="1:17" ht="14.4" thickBot="1">
      <c r="A22" s="1"/>
      <c r="B22" s="5" t="s">
        <v>2</v>
      </c>
      <c r="C22" s="39">
        <f>C4+7</f>
        <v>45849</v>
      </c>
      <c r="D22" s="39"/>
      <c r="E22" s="1"/>
      <c r="F22" s="1"/>
      <c r="G22" s="1"/>
      <c r="H22" s="1"/>
      <c r="J22" s="1"/>
      <c r="K22" s="5" t="s">
        <v>2</v>
      </c>
      <c r="L22" s="39">
        <f>L4+7</f>
        <v>45863</v>
      </c>
      <c r="M22" s="3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45843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TimeSheet247151951123[[#This Row],[Day]]</f>
        <v>Saturday</v>
      </c>
      <c r="L25" s="8">
        <f t="shared" ref="L25:L30" si="5">L26-1</f>
        <v>45857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45844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TimeSheet247151951123[[#This Row],[Day]]</f>
        <v>Sunday</v>
      </c>
      <c r="L26" s="8">
        <f t="shared" si="5"/>
        <v>45858</v>
      </c>
      <c r="M26" s="9"/>
      <c r="N26" s="9"/>
      <c r="O26" s="9"/>
      <c r="P26" s="10"/>
      <c r="Q26" s="9">
        <f>IFERROR(SUM(M26:P26), "")</f>
        <v>0</v>
      </c>
    </row>
    <row r="27" spans="1:17" ht="57" customHeight="1">
      <c r="A27" s="1"/>
      <c r="B27" s="15" t="str">
        <f t="shared" si="3"/>
        <v>Monday</v>
      </c>
      <c r="C27" s="8">
        <f t="shared" si="4"/>
        <v>45845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TimeSheet247151951123[[#This Row],[Day]]</f>
        <v>Monday</v>
      </c>
      <c r="L27" s="8">
        <f t="shared" si="5"/>
        <v>45859</v>
      </c>
      <c r="M27" s="9">
        <v>4</v>
      </c>
      <c r="N27" s="9"/>
      <c r="O27" s="9"/>
      <c r="P27" s="24" t="s">
        <v>32</v>
      </c>
      <c r="Q27" s="9">
        <f>IFERROR(SUM(M27:P27), "")</f>
        <v>4</v>
      </c>
    </row>
    <row r="28" spans="1:17" ht="42" customHeight="1">
      <c r="A28" s="1"/>
      <c r="B28" s="15" t="str">
        <f t="shared" si="3"/>
        <v>Tuesday</v>
      </c>
      <c r="C28" s="8">
        <f t="shared" si="4"/>
        <v>45846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TimeSheet247151951123[[#This Row],[Day]]</f>
        <v>Tuesday</v>
      </c>
      <c r="L28" s="8">
        <f t="shared" si="5"/>
        <v>45860</v>
      </c>
      <c r="M28" s="9">
        <v>4</v>
      </c>
      <c r="N28" s="9"/>
      <c r="O28" s="9"/>
      <c r="P28" s="24" t="s">
        <v>33</v>
      </c>
      <c r="Q28" s="9">
        <f>IFERROR(SUM(M28:P28), "")</f>
        <v>4</v>
      </c>
    </row>
    <row r="29" spans="1:17" ht="52.8" customHeight="1">
      <c r="A29" s="1"/>
      <c r="B29" s="15" t="str">
        <f t="shared" si="3"/>
        <v>Wednesday</v>
      </c>
      <c r="C29" s="8">
        <f t="shared" si="4"/>
        <v>45847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TimeSheet247151951123[[#This Row],[Day]]</f>
        <v>Wednesday</v>
      </c>
      <c r="L29" s="8">
        <f t="shared" si="5"/>
        <v>45861</v>
      </c>
      <c r="M29" s="9"/>
      <c r="N29" s="9"/>
      <c r="O29" s="9"/>
      <c r="P29" s="19"/>
      <c r="Q29" s="9">
        <f>IFERROR(SUM(M29:P29), "")</f>
        <v>0</v>
      </c>
    </row>
    <row r="30" spans="1:17" ht="60.6" customHeight="1">
      <c r="A30" s="1"/>
      <c r="B30" s="15" t="str">
        <f t="shared" si="3"/>
        <v>Thursday</v>
      </c>
      <c r="C30" s="8">
        <f t="shared" si="4"/>
        <v>45848</v>
      </c>
      <c r="D30" s="9">
        <v>8</v>
      </c>
      <c r="E30" s="9"/>
      <c r="F30" s="9"/>
      <c r="G30" s="24" t="s">
        <v>30</v>
      </c>
      <c r="H30" s="9">
        <f t="shared" ref="H30:H31" si="6">IFERROR(SUM(D30:G30), "")</f>
        <v>8</v>
      </c>
      <c r="J30" s="1"/>
      <c r="K30" s="1" t="str">
        <f>TimeSheet247151951123[[#This Row],[Day]]</f>
        <v>Thursday</v>
      </c>
      <c r="L30" s="8">
        <f t="shared" si="5"/>
        <v>45862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5" t="str">
        <f t="shared" si="3"/>
        <v>Friday</v>
      </c>
      <c r="C31" s="8">
        <f>C22</f>
        <v>45849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TimeSheet247151951123[[#This Row],[Day]]</f>
        <v>Friday</v>
      </c>
      <c r="L31" s="8">
        <f>L22</f>
        <v>45863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8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8</v>
      </c>
      <c r="J32" s="1"/>
      <c r="K32" s="1"/>
      <c r="L32" s="11" t="s">
        <v>9</v>
      </c>
      <c r="M32" s="12">
        <f>IFERROR(SUM(M25:M31), "")</f>
        <v>8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8</v>
      </c>
    </row>
    <row r="33" spans="1:17" ht="14.4" thickTop="1">
      <c r="A33" s="1"/>
      <c r="B33" s="1"/>
      <c r="C33" s="1"/>
      <c r="D33" s="37"/>
      <c r="E33" s="37"/>
      <c r="F33" s="37"/>
      <c r="G33" s="37"/>
      <c r="H33" s="23"/>
      <c r="J33" s="1"/>
      <c r="K33" s="1"/>
      <c r="L33" s="1"/>
      <c r="M33" s="37"/>
      <c r="N33" s="37"/>
      <c r="O33" s="37"/>
      <c r="P33" s="37"/>
      <c r="Q33" s="23"/>
    </row>
    <row r="34" spans="1:17" ht="30.6" customHeight="1">
      <c r="A34" s="1"/>
      <c r="B34" s="1"/>
      <c r="C34" s="1"/>
      <c r="D34" s="26" t="s">
        <v>10</v>
      </c>
      <c r="E34" s="27"/>
      <c r="F34" s="27"/>
      <c r="G34" s="27"/>
      <c r="H34" s="18">
        <v>45849</v>
      </c>
      <c r="J34" s="1"/>
      <c r="K34" s="1"/>
      <c r="L34" s="1"/>
      <c r="M34" s="26" t="s">
        <v>10</v>
      </c>
      <c r="N34" s="27"/>
      <c r="O34" s="27"/>
      <c r="P34" s="27"/>
      <c r="Q34" s="18">
        <v>45863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500-000000000000}"/>
    <dataValidation allowBlank="1" showInputMessage="1" showErrorMessage="1" prompt="Title of this worksheet is in this cell" sqref="B1:H1 B19:H19 K19:Q19 K1:Q1" xr:uid="{00000000-0002-0000-0500-000001000000}"/>
    <dataValidation allowBlank="1" showInputMessage="1" showErrorMessage="1" prompt="Enter Company Name in this cell. Enter employee details in cells below and Week ending date in cell C5" sqref="B2 B20 K20 K2" xr:uid="{00000000-0002-0000-0500-000002000000}"/>
    <dataValidation allowBlank="1" showInputMessage="1" showErrorMessage="1" prompt="Enter Employee name in cell at right" sqref="B3 B21 K21 K3" xr:uid="{00000000-0002-0000-0500-000003000000}"/>
    <dataValidation allowBlank="1" showInputMessage="1" showErrorMessage="1" prompt="Enter Employee name in this cell" sqref="C3:D3 C21:D21 L21:M21 L3:M3" xr:uid="{00000000-0002-0000-0500-000004000000}"/>
    <dataValidation allowBlank="1" showInputMessage="1" showErrorMessage="1" prompt="Enter Employee phone number in cell at right" sqref="F3 F21 O21 O3" xr:uid="{00000000-0002-0000-0500-000005000000}"/>
    <dataValidation allowBlank="1" showInputMessage="1" showErrorMessage="1" prompt="Enter Employee phone number in this cell" sqref="G3:H3 G21:H21 P21:Q21 P3:Q3" xr:uid="{00000000-0002-0000-0500-000006000000}"/>
    <dataValidation allowBlank="1" showInputMessage="1" showErrorMessage="1" prompt="Enter Regular Hours in this column under this heading" sqref="D6 D24 M6 M24" xr:uid="{00000000-0002-0000-0500-000007000000}"/>
    <dataValidation allowBlank="1" showInputMessage="1" showErrorMessage="1" prompt="Date is automatically updated in this column under this heading based on Week ending date in cell C5" sqref="C6 C24 L6 L24" xr:uid="{00000000-0002-0000-0500-000008000000}"/>
    <dataValidation allowBlank="1" showInputMessage="1" showErrorMessage="1" prompt="Enter Overtime Hours in this column under this heading" sqref="E6 E24 N6 N24" xr:uid="{00000000-0002-0000-0500-000009000000}"/>
    <dataValidation allowBlank="1" showInputMessage="1" showErrorMessage="1" prompt="Enter Sick hours in this column under this heading" sqref="F6 F24 O6 O24" xr:uid="{00000000-0002-0000-0500-00000A000000}"/>
    <dataValidation allowBlank="1" showInputMessage="1" showErrorMessage="1" prompt="Enter Vacation hours in this column under this heading" sqref="G6 G24 P6 P24" xr:uid="{00000000-0002-0000-0500-00000B000000}"/>
    <dataValidation allowBlank="1" showInputMessage="1" showErrorMessage="1" prompt="Total Hours for each weekday are automatically calculated in this column under this heading" sqref="H6 H24 Q6 Q24" xr:uid="{00000000-0002-0000-0500-00000C000000}"/>
    <dataValidation allowBlank="1" showInputMessage="1" showErrorMessage="1" prompt="Total hours for the entire period are automatically calculated in cells at right" sqref="C14 C32 L14 L32" xr:uid="{00000000-0002-0000-0500-00000D000000}"/>
    <dataValidation allowBlank="1" showInputMessage="1" showErrorMessage="1" prompt="Enter Employee signature in this cell" sqref="D15:G15 D33:G33 M15:P15 M33:P33" xr:uid="{00000000-0002-0000-0500-00000E000000}"/>
    <dataValidation allowBlank="1" showInputMessage="1" showErrorMessage="1" prompt="Enter Date in this cell" sqref="H15 H33 Q15 Q33" xr:uid="{00000000-0002-0000-0500-00000F000000}"/>
    <dataValidation allowBlank="1" showInputMessage="1" showErrorMessage="1" prompt="Enter Week ending date in cell at right" sqref="B4 B22 K22 K4" xr:uid="{00000000-0002-0000-0500-000010000000}"/>
    <dataValidation allowBlank="1" showInputMessage="1" showErrorMessage="1" prompt="Enter Week ending date in this cell" sqref="C4 C22 L22 L4" xr:uid="{00000000-0002-0000-0500-000011000000}"/>
    <dataValidation allowBlank="1" showInputMessage="1" showErrorMessage="1" prompt="Weekdays are automatically updated in this column under this heading" sqref="B6 B24 K6 K24" xr:uid="{00000000-0002-0000-05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Feb 25</vt:lpstr>
      <vt:lpstr>March 25</vt:lpstr>
      <vt:lpstr>April 25</vt:lpstr>
      <vt:lpstr>May 25 </vt:lpstr>
      <vt:lpstr>June 25 </vt:lpstr>
      <vt:lpstr>July 25  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PC</cp:lastModifiedBy>
  <dcterms:created xsi:type="dcterms:W3CDTF">2025-05-07T08:26:55Z</dcterms:created>
  <dcterms:modified xsi:type="dcterms:W3CDTF">2025-07-21T13:33:10Z</dcterms:modified>
</cp:coreProperties>
</file>