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28.xml" ContentType="application/vnd.openxmlformats-officedocument.spreadsheetml.table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activeTab="6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025" sheetId="8" r:id="rId6"/>
    <sheet name="August 25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9" l="1"/>
  <c r="H17" i="9"/>
  <c r="E17" i="9"/>
  <c r="G16" i="9"/>
  <c r="E16" i="9"/>
  <c r="G15" i="9"/>
  <c r="F15" i="9"/>
  <c r="F17" i="9" s="1"/>
  <c r="E15" i="9"/>
  <c r="G14" i="9"/>
  <c r="E14" i="9"/>
  <c r="G13" i="9"/>
  <c r="E13" i="9"/>
  <c r="G12" i="9"/>
  <c r="E12" i="9"/>
  <c r="G11" i="9"/>
  <c r="G17" i="9" s="1"/>
  <c r="E11" i="9"/>
  <c r="C10" i="9"/>
  <c r="I9" i="9"/>
  <c r="C9" i="9"/>
  <c r="C4" i="9"/>
  <c r="B4" i="9"/>
  <c r="F61" i="8" l="1"/>
  <c r="I59" i="8"/>
  <c r="F59" i="8"/>
  <c r="H58" i="8"/>
  <c r="F58" i="8"/>
  <c r="H57" i="8"/>
  <c r="G57" i="8"/>
  <c r="G59" i="8" s="1"/>
  <c r="F57" i="8"/>
  <c r="H56" i="8"/>
  <c r="F56" i="8"/>
  <c r="H55" i="8"/>
  <c r="F55" i="8"/>
  <c r="H54" i="8"/>
  <c r="F54" i="8"/>
  <c r="H53" i="8"/>
  <c r="H59" i="8" s="1"/>
  <c r="F53" i="8"/>
  <c r="D52" i="8"/>
  <c r="J51" i="8"/>
  <c r="D51" i="8"/>
  <c r="D46" i="8"/>
  <c r="C46" i="8"/>
  <c r="Q42" i="8" l="1"/>
  <c r="T40" i="8"/>
  <c r="Q40" i="8"/>
  <c r="S39" i="8"/>
  <c r="Q39" i="8"/>
  <c r="S38" i="8"/>
  <c r="R38" i="8"/>
  <c r="R40" i="8" s="1"/>
  <c r="Q38" i="8"/>
  <c r="S37" i="8"/>
  <c r="Q37" i="8"/>
  <c r="S36" i="8"/>
  <c r="Q36" i="8"/>
  <c r="S35" i="8"/>
  <c r="Q35" i="8"/>
  <c r="S34" i="8"/>
  <c r="S40" i="8" s="1"/>
  <c r="Q34" i="8"/>
  <c r="O33" i="8"/>
  <c r="U32" i="8"/>
  <c r="O32" i="8"/>
  <c r="O27" i="8"/>
  <c r="N27" i="8"/>
  <c r="Q20" i="8"/>
  <c r="T18" i="8"/>
  <c r="Q18" i="8"/>
  <c r="S17" i="8"/>
  <c r="Q17" i="8"/>
  <c r="S16" i="8"/>
  <c r="R16" i="8"/>
  <c r="R18" i="8" s="1"/>
  <c r="Q16" i="8"/>
  <c r="S15" i="8"/>
  <c r="Q15" i="8"/>
  <c r="S14" i="8"/>
  <c r="Q14" i="8"/>
  <c r="S13" i="8"/>
  <c r="Q13" i="8"/>
  <c r="S12" i="8"/>
  <c r="S18" i="8" s="1"/>
  <c r="Q12" i="8"/>
  <c r="O11" i="8"/>
  <c r="U10" i="8"/>
  <c r="O10" i="8"/>
  <c r="O5" i="8"/>
  <c r="N5" i="8"/>
  <c r="E41" i="8" l="1"/>
  <c r="H39" i="8"/>
  <c r="E39" i="8"/>
  <c r="G38" i="8"/>
  <c r="E38" i="8"/>
  <c r="G37" i="8"/>
  <c r="F37" i="8"/>
  <c r="F39" i="8" s="1"/>
  <c r="E37" i="8"/>
  <c r="G36" i="8"/>
  <c r="E36" i="8"/>
  <c r="G35" i="8"/>
  <c r="E35" i="8"/>
  <c r="G34" i="8"/>
  <c r="E34" i="8"/>
  <c r="G33" i="8"/>
  <c r="G39" i="8" s="1"/>
  <c r="E33" i="8"/>
  <c r="C32" i="8"/>
  <c r="I31" i="8"/>
  <c r="C31" i="8"/>
  <c r="C26" i="8"/>
  <c r="B26" i="8"/>
  <c r="C8" i="8"/>
  <c r="E60" i="7"/>
  <c r="H58" i="7"/>
  <c r="E58" i="7"/>
  <c r="G57" i="7"/>
  <c r="E57" i="7"/>
  <c r="G56" i="7"/>
  <c r="F56" i="7"/>
  <c r="F58" i="7" s="1"/>
  <c r="E56" i="7"/>
  <c r="G55" i="7"/>
  <c r="E55" i="7"/>
  <c r="G54" i="7"/>
  <c r="E54" i="7"/>
  <c r="G53" i="7"/>
  <c r="E53" i="7"/>
  <c r="G52" i="7"/>
  <c r="G58" i="7" s="1"/>
  <c r="E52" i="7"/>
  <c r="I50" i="7"/>
  <c r="C45" i="7"/>
  <c r="B45" i="7"/>
  <c r="E18" i="8"/>
  <c r="H16" i="8"/>
  <c r="E16" i="8"/>
  <c r="G15" i="8"/>
  <c r="E15" i="8"/>
  <c r="G14" i="8"/>
  <c r="F14" i="8"/>
  <c r="F16" i="8" s="1"/>
  <c r="E14" i="8"/>
  <c r="G13" i="8"/>
  <c r="E13" i="8"/>
  <c r="G12" i="8"/>
  <c r="E12" i="8"/>
  <c r="G11" i="8"/>
  <c r="E11" i="8"/>
  <c r="G10" i="8"/>
  <c r="E10" i="8"/>
  <c r="C9" i="8"/>
  <c r="I8" i="8"/>
  <c r="C3" i="8"/>
  <c r="B3" i="8"/>
  <c r="G16" i="8" l="1"/>
  <c r="P44" i="7"/>
  <c r="S42" i="7"/>
  <c r="P42" i="7"/>
  <c r="R41" i="7"/>
  <c r="P41" i="7"/>
  <c r="R40" i="7"/>
  <c r="Q40" i="7"/>
  <c r="Q42" i="7" s="1"/>
  <c r="P40" i="7"/>
  <c r="R39" i="7"/>
  <c r="P39" i="7"/>
  <c r="R38" i="7"/>
  <c r="P38" i="7"/>
  <c r="N38" i="7"/>
  <c r="R37" i="7"/>
  <c r="P37" i="7"/>
  <c r="N37" i="7"/>
  <c r="R36" i="7"/>
  <c r="R42" i="7" s="1"/>
  <c r="P36" i="7"/>
  <c r="N36" i="7"/>
  <c r="N35" i="7"/>
  <c r="N34" i="7"/>
  <c r="N29" i="7"/>
  <c r="M29" i="7"/>
  <c r="O19" i="7" l="1"/>
  <c r="R17" i="7"/>
  <c r="O17" i="7"/>
  <c r="Q16" i="7"/>
  <c r="O16" i="7"/>
  <c r="Q15" i="7"/>
  <c r="P15" i="7"/>
  <c r="P17" i="7" s="1"/>
  <c r="O15" i="7"/>
  <c r="Q14" i="7"/>
  <c r="O14" i="7"/>
  <c r="Q13" i="7"/>
  <c r="O13" i="7"/>
  <c r="M13" i="7"/>
  <c r="Q12" i="7"/>
  <c r="O12" i="7"/>
  <c r="M12" i="7"/>
  <c r="Q11" i="7"/>
  <c r="O11" i="7"/>
  <c r="M11" i="7"/>
  <c r="M10" i="7"/>
  <c r="M9" i="7"/>
  <c r="M4" i="7"/>
  <c r="L4" i="7"/>
  <c r="Q17" i="7" l="1"/>
  <c r="D25" i="7"/>
  <c r="B3" i="7"/>
  <c r="F40" i="7"/>
  <c r="I38" i="7"/>
  <c r="F38" i="7"/>
  <c r="H37" i="7"/>
  <c r="F37" i="7"/>
  <c r="H36" i="7"/>
  <c r="G36" i="7"/>
  <c r="G38" i="7" s="1"/>
  <c r="F36" i="7"/>
  <c r="H35" i="7"/>
  <c r="F35" i="7"/>
  <c r="H34" i="7"/>
  <c r="F34" i="7"/>
  <c r="D34" i="7"/>
  <c r="H33" i="7"/>
  <c r="F33" i="7"/>
  <c r="D33" i="7"/>
  <c r="H32" i="7"/>
  <c r="F32" i="7"/>
  <c r="D32" i="7"/>
  <c r="D31" i="7"/>
  <c r="D30" i="7"/>
  <c r="C25" i="7"/>
  <c r="H38" i="7" l="1"/>
  <c r="G10" i="7"/>
  <c r="G11" i="7"/>
  <c r="G12" i="7"/>
  <c r="G16" i="7" s="1"/>
  <c r="G13" i="7"/>
  <c r="G14" i="7"/>
  <c r="G15" i="7"/>
  <c r="E10" i="7"/>
  <c r="E11" i="7"/>
  <c r="E12" i="7"/>
  <c r="E13" i="7"/>
  <c r="E14" i="7"/>
  <c r="E15" i="7"/>
  <c r="E16" i="7"/>
  <c r="E18" i="7"/>
  <c r="H16" i="7"/>
  <c r="F14" i="7"/>
  <c r="F16" i="7" s="1"/>
  <c r="C12" i="7"/>
  <c r="C11" i="7"/>
  <c r="C10" i="7"/>
  <c r="C9" i="7"/>
  <c r="I8" i="7"/>
  <c r="C8" i="7"/>
  <c r="C3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3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Q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3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3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3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3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5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5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5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7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<sst xmlns="http://schemas.openxmlformats.org/spreadsheetml/2006/main" count="489" uniqueCount="74">
  <si>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</si>
  <si>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</si>
  <si>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</si>
  <si>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</si>
  <si>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</si>
  <si>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</si>
  <si>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</si>
  <si>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</si>
  <si>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</si>
  <si>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</si>
  <si>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</si>
  <si>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</si>
  <si>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</si>
  <si>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</si>
  <si>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</si>
  <si>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</si>
  <si>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</si>
  <si>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</si>
  <si>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</si>
  <si>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</si>
  <si>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</si>
  <si>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</si>
  <si>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</si>
  <si>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</si>
  <si>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</si>
  <si>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</si>
  <si>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</si>
  <si>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</si>
  <si>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</si>
  <si>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</si>
  <si>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</si>
  <si>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</si>
  <si>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</si>
  <si>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</si>
  <si>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</si>
  <si>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</si>
  <si>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</si>
  <si>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</si>
  <si>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</si>
  <si>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</si>
  <si>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</si>
  <si>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</si>
  <si>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</si>
  <si>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</si>
  <si>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</si>
  <si>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</si>
  <si>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</si>
  <si>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</si>
  <si>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</si>
  <si>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</si>
  <si>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</si>
  <si>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</si>
  <si>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</si>
  <si>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</si>
  <si>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</si>
  <si>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</si>
  <si>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</si>
  <si>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</si>
  <si>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</si>
  <si>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</si>
  <si>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</si>
  <si>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</si>
  <si>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</si>
  <si>
    <t>Monday</t>
  </si>
  <si>
    <t>Tuesday</t>
  </si>
  <si>
    <t>Wednesday</t>
  </si>
  <si>
    <t>27/06/2025</t>
  </si>
  <si>
    <t xml:space="preserve">Youth Organisations </t>
  </si>
  <si>
    <t>11/07/2025</t>
  </si>
  <si>
    <t>18/07/2025</t>
  </si>
  <si>
    <t>25/07/2025</t>
  </si>
  <si>
    <t>01/08/2025</t>
  </si>
  <si>
    <t>08/08/2025</t>
  </si>
  <si>
    <t>Planning and 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</si>
</sst>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89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36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35"/>
      <tableStyleElement type="headerRow" dxfId="34"/>
      <tableStyleElement type="firstColumn" dxfId="33"/>
      <tableStyleElement type="lastColumn" dxfId="32"/>
    </tableStyle>
    <tableStyle name="Weekly time sheet 2" pivot="0" count="4">
      <tableStyleElement type="wholeTable" dxfId="31"/>
      <tableStyleElement type="headerRow" dxfId="30"/>
      <tableStyleElement type="firstColumn" dxfId="29"/>
      <tableStyleElement type="lastColumn" dxfId="2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24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23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39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3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2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28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27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43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44</xdr:row>
      <xdr:rowOff>97156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82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43</xdr:row>
      <xdr:rowOff>41944</xdr:rowOff>
    </xdr:from>
    <xdr:ext cx="219395" cy="230439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1265" y="2229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153025"/>
          <a:ext cx="1201016" cy="408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33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25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24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40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50673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6097906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576646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19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932497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26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1211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25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84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41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6315075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45</xdr:row>
      <xdr:rowOff>68581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76314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44</xdr:row>
      <xdr:rowOff>41944</xdr:rowOff>
    </xdr:from>
    <xdr:ext cx="409735" cy="434306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2999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60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12106275"/>
          <a:ext cx="1201016" cy="40846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29749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86115" y="126435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16563975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7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8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7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6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4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7:I15" totalsRowShown="0">
  <autoFilter ref="C7:I15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29:J37" totalsRowShown="0">
  <autoFilter ref="D29:J37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IFERROR(SUM(F30:I30),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6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8:S16" totalsRowShown="0">
  <autoFilter ref="M8:S16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3:T41" totalsRowShown="0">
  <autoFilter ref="N33:T41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IFERROR(SUM(P34:S34),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23" name="TimeSheet214182235461024" displayName="TimeSheet214182235461024" ref="C49:I57" totalsRowShown="0">
  <autoFilter ref="C49:I57"/>
  <tableColumns count="7">
    <tableColumn id="1" name="Day">
      <calculatedColumnFormula>IFERROR(TEXT(TimeSheet214182235461024[[#This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id="22" name="TimeSheet214182235461023" displayName="TimeSheet214182235461023" ref="C7:I15" totalsRowShown="0">
  <autoFilter ref="C7:I15"/>
  <tableColumns count="7">
    <tableColumn id="1" name="Day">
      <calculatedColumnFormula>IFERROR(TEXT(TimeSheet214182235461023[[#This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id="24" name="TimeSheet21418223546102325" displayName="TimeSheet21418223546102325" ref="C30:I38" totalsRowShown="0">
  <autoFilter ref="C30:I38"/>
  <tableColumns count="7">
    <tableColumn id="1" name="Day">
      <calculatedColumnFormula>IFERROR(TEXT(TimeSheet21418223546102325[[#This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IFERROR(SUM(E31:H31),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5.xml><?xml version="1.0" encoding="utf-8"?>
<table xmlns="http://schemas.openxmlformats.org/spreadsheetml/2006/main" id="25" name="TimeSheet2141822354610232526" displayName="TimeSheet2141822354610232526" ref="O9:U17" totalsRowShown="0">
  <autoFilter ref="O9:U17"/>
  <tableColumns count="7">
    <tableColumn id="1" name="Day">
      <calculatedColumnFormula>IFERROR(TEXT(TimeSheet2141822354610232526[[#This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IFERROR(SUM(Q10:T10),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6.xml><?xml version="1.0" encoding="utf-8"?>
<table xmlns="http://schemas.openxmlformats.org/spreadsheetml/2006/main" id="26" name="TimeSheet214182235461023252627" displayName="TimeSheet214182235461023252627" ref="O31:U39" totalsRowShown="0">
  <autoFilter ref="O31:U39"/>
  <tableColumns count="7">
    <tableColumn id="1" name="Day">
      <calculatedColumnFormula>IFERROR(TEXT(TimeSheet214182235461023252627[[#This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IFERROR(SUM(Q32:T32),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7.xml><?xml version="1.0" encoding="utf-8"?>
<table xmlns="http://schemas.openxmlformats.org/spreadsheetml/2006/main" id="27" name="TimeSheet21418223546102325262728" displayName="TimeSheet21418223546102325262728" ref="D50:J58" totalsRowShown="0">
  <autoFilter ref="D50:J58"/>
  <tableColumns count="7">
    <tableColumn id="1" name="Day">
      <calculatedColumnFormula>IFERROR(TEXT(TimeSheet21418223546102325262728[[#This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IFERROR(SUM(F51:I51),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8.xml><?xml version="1.0" encoding="utf-8"?>
<table xmlns="http://schemas.openxmlformats.org/spreadsheetml/2006/main" id="28" name="TimeSheet2141822354610232526272829" displayName="TimeSheet2141822354610232526272829" ref="C8:I16" totalsRowShown="0">
  <autoFilter ref="C8:I16"/>
  <tableColumns count="7">
    <tableColumn id="1" name="Day">
      <calculatedColumnFormula>IFERROR(TEXT(TimeSheet2141822354610232526272829[[#This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5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4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3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2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1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0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9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Relationship Id="rId9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74" t="s">
        <v>0</v>
      </c>
      <c r="C1" s="74"/>
      <c r="D1" s="74"/>
      <c r="E1" s="74"/>
      <c r="F1" s="74"/>
      <c r="G1" s="74"/>
      <c r="H1" s="74"/>
      <c r="J1" s="1"/>
      <c r="K1" s="74" t="s">
        <v>0</v>
      </c>
      <c r="L1" s="74"/>
      <c r="M1" s="74"/>
      <c r="N1" s="74"/>
      <c r="O1" s="74"/>
      <c r="P1" s="74"/>
      <c r="Q1" s="74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75" t="s">
        <v>14</v>
      </c>
      <c r="D3" s="76"/>
      <c r="E3" s="1"/>
      <c r="F3" s="4"/>
      <c r="G3" s="77"/>
      <c r="H3" s="77"/>
      <c r="J3" s="1"/>
      <c r="K3" s="3" t="s">
        <v>1</v>
      </c>
      <c r="L3" s="84" t="str">
        <f>C3</f>
        <v>Thembeni Mazamisa</v>
      </c>
      <c r="M3" s="84"/>
      <c r="N3" s="1"/>
      <c r="O3" s="4"/>
      <c r="P3" s="77"/>
      <c r="Q3" s="77"/>
    </row>
    <row r="4" spans="1:17" ht="15.75" thickBot="1">
      <c r="A4" s="1"/>
      <c r="B4" s="5" t="s">
        <v>2</v>
      </c>
      <c r="C4" s="78">
        <v>45695</v>
      </c>
      <c r="D4" s="78"/>
      <c r="E4" s="1"/>
      <c r="F4" s="1"/>
      <c r="G4" s="1"/>
      <c r="H4" s="1"/>
      <c r="J4" s="1"/>
      <c r="K4" s="5" t="s">
        <v>2</v>
      </c>
      <c r="L4" s="85">
        <v>45709</v>
      </c>
      <c r="M4" s="8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79"/>
      <c r="E15" s="80"/>
      <c r="F15" s="80"/>
      <c r="G15" s="81"/>
      <c r="H15" s="6"/>
      <c r="J15" s="1"/>
      <c r="K15" s="1"/>
      <c r="L15" s="1"/>
      <c r="M15" s="83"/>
      <c r="N15" s="83"/>
      <c r="O15" s="83"/>
      <c r="P15" s="83"/>
      <c r="Q15" s="6"/>
    </row>
    <row r="16" spans="1:17">
      <c r="A16" s="1"/>
      <c r="B16" s="1"/>
      <c r="C16" s="1"/>
      <c r="D16" s="82" t="s">
        <v>10</v>
      </c>
      <c r="E16" s="82"/>
      <c r="F16" s="82"/>
      <c r="G16" s="82"/>
      <c r="H16" s="13" t="s">
        <v>4</v>
      </c>
      <c r="J16" s="1"/>
      <c r="K16" s="1"/>
      <c r="L16" s="1"/>
      <c r="M16" s="72" t="s">
        <v>10</v>
      </c>
      <c r="N16" s="73"/>
      <c r="O16" s="73"/>
      <c r="P16" s="7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74" t="s">
        <v>0</v>
      </c>
      <c r="C19" s="74"/>
      <c r="D19" s="74"/>
      <c r="E19" s="74"/>
      <c r="F19" s="74"/>
      <c r="G19" s="74"/>
      <c r="H19" s="74"/>
      <c r="J19" s="1"/>
      <c r="K19" s="74" t="s">
        <v>0</v>
      </c>
      <c r="L19" s="74"/>
      <c r="M19" s="74"/>
      <c r="N19" s="74"/>
      <c r="O19" s="74"/>
      <c r="P19" s="74"/>
      <c r="Q19" s="7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75" t="str">
        <f>C3</f>
        <v>Thembeni Mazamisa</v>
      </c>
      <c r="D21" s="76"/>
      <c r="E21" s="1"/>
      <c r="F21" s="4"/>
      <c r="G21" s="77"/>
      <c r="H21" s="77"/>
      <c r="J21" s="1"/>
      <c r="K21" s="3" t="s">
        <v>1</v>
      </c>
      <c r="L21" s="84" t="str">
        <f>C3</f>
        <v>Thembeni Mazamisa</v>
      </c>
      <c r="M21" s="84"/>
      <c r="N21" s="1"/>
      <c r="O21" s="4"/>
      <c r="P21" s="77"/>
      <c r="Q21" s="77"/>
    </row>
    <row r="22" spans="1:17" ht="15.75" thickBot="1">
      <c r="A22" s="1"/>
      <c r="B22" s="5" t="s">
        <v>2</v>
      </c>
      <c r="C22" s="78">
        <v>45702</v>
      </c>
      <c r="D22" s="78"/>
      <c r="E22" s="1"/>
      <c r="F22" s="1"/>
      <c r="G22" s="1"/>
      <c r="H22" s="1"/>
      <c r="J22" s="1"/>
      <c r="K22" s="5" t="s">
        <v>2</v>
      </c>
      <c r="L22" s="85">
        <v>45716</v>
      </c>
      <c r="M22" s="8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83"/>
      <c r="E33" s="83"/>
      <c r="F33" s="83"/>
      <c r="G33" s="83"/>
      <c r="H33" s="6"/>
      <c r="J33" s="1"/>
      <c r="K33" s="1"/>
      <c r="L33" s="1"/>
      <c r="M33" s="83"/>
      <c r="N33" s="83"/>
      <c r="O33" s="83"/>
      <c r="P33" s="83"/>
      <c r="Q33" s="6"/>
    </row>
    <row r="34" spans="1:17">
      <c r="A34" s="1"/>
      <c r="B34" s="1"/>
      <c r="C34" s="1"/>
      <c r="D34" s="72" t="s">
        <v>10</v>
      </c>
      <c r="E34" s="73"/>
      <c r="F34" s="73"/>
      <c r="G34" s="73"/>
      <c r="H34" s="13" t="s">
        <v>4</v>
      </c>
      <c r="J34" s="1"/>
      <c r="K34" s="1"/>
      <c r="L34" s="1"/>
      <c r="M34" s="72" t="s">
        <v>10</v>
      </c>
      <c r="N34" s="73"/>
      <c r="O34" s="73"/>
      <c r="P34" s="73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74" t="s">
        <v>0</v>
      </c>
      <c r="C1" s="74"/>
      <c r="D1" s="74"/>
      <c r="E1" s="74"/>
      <c r="F1" s="74"/>
      <c r="G1" s="74"/>
      <c r="H1" s="74"/>
      <c r="J1" s="1"/>
      <c r="K1" s="74" t="s">
        <v>0</v>
      </c>
      <c r="L1" s="74"/>
      <c r="M1" s="74"/>
      <c r="N1" s="74"/>
      <c r="O1" s="74"/>
      <c r="P1" s="74"/>
      <c r="Q1" s="74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84" t="s">
        <v>14</v>
      </c>
      <c r="D3" s="84"/>
      <c r="E3" s="1"/>
      <c r="F3" s="4"/>
      <c r="G3" s="77"/>
      <c r="H3" s="77"/>
      <c r="J3" s="1"/>
      <c r="K3" s="3" t="s">
        <v>1</v>
      </c>
      <c r="L3" s="84" t="str">
        <f>C3</f>
        <v>Thembeni Mazamisa</v>
      </c>
      <c r="M3" s="84"/>
      <c r="N3" s="1"/>
      <c r="O3" s="4"/>
      <c r="P3" s="77"/>
      <c r="Q3" s="77"/>
    </row>
    <row r="4" spans="1:17" ht="15.75" thickBot="1">
      <c r="A4" s="1"/>
      <c r="B4" s="5" t="s">
        <v>2</v>
      </c>
      <c r="C4" s="85">
        <v>45723</v>
      </c>
      <c r="D4" s="85"/>
      <c r="E4" s="1"/>
      <c r="F4" s="1"/>
      <c r="G4" s="1"/>
      <c r="H4" s="1"/>
      <c r="J4" s="1"/>
      <c r="K4" s="5" t="s">
        <v>2</v>
      </c>
      <c r="L4" s="85">
        <f>C22+7</f>
        <v>45737</v>
      </c>
      <c r="M4" s="8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83"/>
      <c r="E15" s="83"/>
      <c r="F15" s="83"/>
      <c r="G15" s="83"/>
      <c r="H15" s="6"/>
      <c r="J15" s="1"/>
      <c r="K15" s="1"/>
      <c r="L15" s="1"/>
      <c r="M15" s="83"/>
      <c r="N15" s="83"/>
      <c r="O15" s="83"/>
      <c r="P15" s="83"/>
      <c r="Q15" s="6"/>
    </row>
    <row r="16" spans="1:17">
      <c r="A16" s="1"/>
      <c r="B16" s="1"/>
      <c r="C16" s="1"/>
      <c r="D16" s="72" t="s">
        <v>10</v>
      </c>
      <c r="E16" s="73"/>
      <c r="F16" s="73"/>
      <c r="G16" s="73"/>
      <c r="H16" s="13" t="s">
        <v>4</v>
      </c>
      <c r="J16" s="1"/>
      <c r="K16" s="1"/>
      <c r="L16" s="1"/>
      <c r="M16" s="72" t="s">
        <v>10</v>
      </c>
      <c r="N16" s="73"/>
      <c r="O16" s="73"/>
      <c r="P16" s="7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74" t="s">
        <v>0</v>
      </c>
      <c r="C19" s="74"/>
      <c r="D19" s="74"/>
      <c r="E19" s="74"/>
      <c r="F19" s="74"/>
      <c r="G19" s="74"/>
      <c r="H19" s="74"/>
      <c r="J19" s="1"/>
      <c r="K19" s="74" t="s">
        <v>0</v>
      </c>
      <c r="L19" s="74"/>
      <c r="M19" s="74"/>
      <c r="N19" s="74"/>
      <c r="O19" s="74"/>
      <c r="P19" s="74"/>
      <c r="Q19" s="7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84" t="str">
        <f>C3</f>
        <v>Thembeni Mazamisa</v>
      </c>
      <c r="D21" s="84"/>
      <c r="E21" s="1"/>
      <c r="F21" s="4"/>
      <c r="G21" s="77"/>
      <c r="H21" s="77"/>
      <c r="J21" s="1"/>
      <c r="K21" s="3" t="s">
        <v>1</v>
      </c>
      <c r="L21" s="84" t="str">
        <f>L3</f>
        <v>Thembeni Mazamisa</v>
      </c>
      <c r="M21" s="84"/>
      <c r="N21" s="1"/>
      <c r="O21" s="4"/>
      <c r="P21" s="77"/>
      <c r="Q21" s="77"/>
    </row>
    <row r="22" spans="1:17" ht="15.75" thickBot="1">
      <c r="A22" s="1"/>
      <c r="B22" s="5" t="s">
        <v>2</v>
      </c>
      <c r="C22" s="85">
        <f>C4+7</f>
        <v>45730</v>
      </c>
      <c r="D22" s="85"/>
      <c r="E22" s="1"/>
      <c r="F22" s="1"/>
      <c r="G22" s="1"/>
      <c r="H22" s="1"/>
      <c r="J22" s="1"/>
      <c r="K22" s="5" t="s">
        <v>2</v>
      </c>
      <c r="L22" s="85">
        <f>L4+7</f>
        <v>45744</v>
      </c>
      <c r="M22" s="8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83"/>
      <c r="E33" s="83"/>
      <c r="F33" s="83"/>
      <c r="G33" s="83"/>
      <c r="H33" s="6"/>
      <c r="J33" s="1"/>
      <c r="K33" s="1"/>
      <c r="L33" s="1"/>
      <c r="M33" s="83"/>
      <c r="N33" s="83"/>
      <c r="O33" s="83"/>
      <c r="P33" s="83"/>
      <c r="Q33" s="6"/>
    </row>
    <row r="34" spans="1:17">
      <c r="A34" s="1"/>
      <c r="B34" s="1"/>
      <c r="C34" s="1"/>
      <c r="D34" s="72" t="s">
        <v>10</v>
      </c>
      <c r="E34" s="73"/>
      <c r="F34" s="73"/>
      <c r="G34" s="73"/>
      <c r="H34" s="13" t="s">
        <v>4</v>
      </c>
      <c r="J34" s="1"/>
      <c r="K34" s="1"/>
      <c r="L34" s="1"/>
      <c r="M34" s="72" t="s">
        <v>10</v>
      </c>
      <c r="N34" s="73"/>
      <c r="O34" s="73"/>
      <c r="P34" s="73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74" t="s">
        <v>0</v>
      </c>
      <c r="C1" s="74"/>
      <c r="D1" s="74"/>
      <c r="E1" s="74"/>
      <c r="F1" s="74"/>
      <c r="G1" s="74"/>
      <c r="H1" s="74"/>
      <c r="J1" s="1"/>
      <c r="K1" s="74" t="s">
        <v>0</v>
      </c>
      <c r="L1" s="74"/>
      <c r="M1" s="74"/>
      <c r="N1" s="74"/>
      <c r="O1" s="74"/>
      <c r="P1" s="74"/>
      <c r="Q1" s="74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84" t="s">
        <v>14</v>
      </c>
      <c r="D3" s="84"/>
      <c r="E3" s="1"/>
      <c r="F3" s="4"/>
      <c r="G3" s="77"/>
      <c r="H3" s="77"/>
      <c r="J3" s="1"/>
      <c r="K3" s="3" t="s">
        <v>1</v>
      </c>
      <c r="L3" s="84" t="str">
        <f>C3</f>
        <v>Thembeni Mazamisa</v>
      </c>
      <c r="M3" s="84"/>
      <c r="N3" s="1"/>
      <c r="O3" s="4"/>
      <c r="P3" s="77"/>
      <c r="Q3" s="77"/>
    </row>
    <row r="4" spans="1:17" ht="15.75" thickBot="1">
      <c r="A4" s="1"/>
      <c r="B4" s="5" t="s">
        <v>2</v>
      </c>
      <c r="C4" s="85">
        <v>45751</v>
      </c>
      <c r="D4" s="85"/>
      <c r="E4" s="1"/>
      <c r="F4" s="1"/>
      <c r="G4" s="1"/>
      <c r="H4" s="1"/>
      <c r="J4" s="1"/>
      <c r="K4" s="5" t="s">
        <v>2</v>
      </c>
      <c r="L4" s="85">
        <f>C22+7</f>
        <v>45765</v>
      </c>
      <c r="M4" s="8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83"/>
      <c r="E15" s="83"/>
      <c r="F15" s="83"/>
      <c r="G15" s="83"/>
      <c r="H15" s="6"/>
      <c r="J15" s="1"/>
      <c r="K15" s="1"/>
      <c r="L15" s="1"/>
      <c r="M15" s="83"/>
      <c r="N15" s="83"/>
      <c r="O15" s="83"/>
      <c r="P15" s="83"/>
      <c r="Q15" s="6"/>
    </row>
    <row r="16" spans="1:17">
      <c r="A16" s="1"/>
      <c r="B16" s="1"/>
      <c r="C16" s="1"/>
      <c r="D16" s="72" t="s">
        <v>10</v>
      </c>
      <c r="E16" s="73"/>
      <c r="F16" s="73"/>
      <c r="G16" s="73"/>
      <c r="H16" s="13" t="s">
        <v>27</v>
      </c>
      <c r="J16" s="1"/>
      <c r="K16" s="1"/>
      <c r="L16" s="1"/>
      <c r="M16" s="72" t="s">
        <v>10</v>
      </c>
      <c r="N16" s="73"/>
      <c r="O16" s="73"/>
      <c r="P16" s="73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74" t="s">
        <v>0</v>
      </c>
      <c r="C19" s="74"/>
      <c r="D19" s="74"/>
      <c r="E19" s="74"/>
      <c r="F19" s="74"/>
      <c r="G19" s="74"/>
      <c r="H19" s="74"/>
      <c r="J19" s="1"/>
      <c r="K19" s="74" t="s">
        <v>0</v>
      </c>
      <c r="L19" s="74"/>
      <c r="M19" s="74"/>
      <c r="N19" s="74"/>
      <c r="O19" s="74"/>
      <c r="P19" s="74"/>
      <c r="Q19" s="7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84" t="str">
        <f>C3</f>
        <v>Thembeni Mazamisa</v>
      </c>
      <c r="D21" s="84"/>
      <c r="E21" s="1"/>
      <c r="F21" s="4"/>
      <c r="G21" s="77"/>
      <c r="H21" s="77"/>
      <c r="J21" s="1"/>
      <c r="K21" s="3" t="s">
        <v>1</v>
      </c>
      <c r="L21" s="84" t="str">
        <f>C3</f>
        <v>Thembeni Mazamisa</v>
      </c>
      <c r="M21" s="84"/>
      <c r="N21" s="1"/>
      <c r="O21" s="4"/>
      <c r="P21" s="77"/>
      <c r="Q21" s="77"/>
    </row>
    <row r="22" spans="1:17" ht="15.75" thickBot="1">
      <c r="A22" s="1"/>
      <c r="B22" s="5" t="s">
        <v>2</v>
      </c>
      <c r="C22" s="85">
        <f>C4+7</f>
        <v>45758</v>
      </c>
      <c r="D22" s="85"/>
      <c r="E22" s="1"/>
      <c r="F22" s="1"/>
      <c r="G22" s="1"/>
      <c r="H22" s="1"/>
      <c r="J22" s="1"/>
      <c r="K22" s="5" t="s">
        <v>2</v>
      </c>
      <c r="L22" s="85">
        <f>L4+7</f>
        <v>45772</v>
      </c>
      <c r="M22" s="8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83"/>
      <c r="E33" s="83"/>
      <c r="F33" s="83"/>
      <c r="G33" s="83"/>
      <c r="H33" s="6"/>
      <c r="J33" s="1"/>
      <c r="K33" s="1"/>
      <c r="L33" s="1"/>
      <c r="M33" s="83"/>
      <c r="N33" s="83"/>
      <c r="O33" s="83"/>
      <c r="P33" s="83"/>
      <c r="Q33" s="6"/>
    </row>
    <row r="34" spans="1:17">
      <c r="A34" s="1"/>
      <c r="B34" s="1"/>
      <c r="C34" s="1"/>
      <c r="D34" s="72" t="s">
        <v>10</v>
      </c>
      <c r="E34" s="73"/>
      <c r="F34" s="73"/>
      <c r="G34" s="73"/>
      <c r="H34" s="13" t="s">
        <v>29</v>
      </c>
      <c r="J34" s="1"/>
      <c r="K34" s="1"/>
      <c r="L34" s="1"/>
      <c r="M34" s="72" t="s">
        <v>10</v>
      </c>
      <c r="N34" s="73"/>
      <c r="O34" s="73"/>
      <c r="P34" s="73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5" workbookViewId="0">
      <selection activeCell="A45" sqref="A45:J6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74" t="s">
        <v>0</v>
      </c>
      <c r="C1" s="74"/>
      <c r="D1" s="74"/>
      <c r="E1" s="74"/>
      <c r="F1" s="74"/>
      <c r="G1" s="74"/>
      <c r="H1" s="74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84" t="s">
        <v>14</v>
      </c>
      <c r="D3" s="84"/>
      <c r="E3" s="1"/>
      <c r="F3" s="4"/>
      <c r="G3" s="77"/>
      <c r="H3" s="77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85">
        <v>45779</v>
      </c>
      <c r="D4" s="85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83"/>
      <c r="E16" s="83"/>
      <c r="F16" s="83"/>
      <c r="G16" s="83"/>
      <c r="H16" s="6"/>
      <c r="K16" s="1"/>
      <c r="L16" s="1"/>
      <c r="M16" s="1"/>
      <c r="N16" s="83"/>
      <c r="O16" s="83"/>
      <c r="P16" s="83"/>
      <c r="Q16" s="83"/>
      <c r="R16" s="25"/>
    </row>
    <row r="17" spans="1:18" ht="14.25" customHeight="1">
      <c r="A17" s="1"/>
      <c r="B17" s="1"/>
      <c r="C17" s="1"/>
      <c r="D17" s="86" t="s">
        <v>21</v>
      </c>
      <c r="E17" s="73"/>
      <c r="F17" s="73"/>
      <c r="G17" s="73"/>
      <c r="H17" s="13" t="s">
        <v>20</v>
      </c>
      <c r="K17" s="1"/>
      <c r="L17" s="1"/>
      <c r="M17" s="1"/>
      <c r="N17" s="86" t="s">
        <v>21</v>
      </c>
      <c r="O17" s="73"/>
      <c r="P17" s="73"/>
      <c r="Q17" s="73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74" t="s">
        <v>0</v>
      </c>
      <c r="C24" s="74"/>
      <c r="D24" s="74"/>
      <c r="E24" s="74"/>
      <c r="F24" s="74"/>
      <c r="G24" s="74"/>
      <c r="H24" s="74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84" t="s">
        <v>14</v>
      </c>
      <c r="D26" s="84"/>
      <c r="E26" s="1"/>
      <c r="F26" s="4"/>
      <c r="G26" s="77"/>
      <c r="H26" s="77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85">
        <v>45786</v>
      </c>
      <c r="D27" s="85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83"/>
      <c r="E39" s="83"/>
      <c r="F39" s="83"/>
      <c r="G39" s="83"/>
      <c r="H39" s="16"/>
      <c r="K39" s="1"/>
      <c r="L39" s="1"/>
      <c r="M39" s="1"/>
      <c r="N39" s="83"/>
      <c r="O39" s="83"/>
      <c r="P39" s="83"/>
      <c r="Q39" s="83"/>
      <c r="R39" s="30"/>
    </row>
    <row r="40" spans="1:18">
      <c r="A40" s="1"/>
      <c r="B40" s="1"/>
      <c r="C40" s="1"/>
      <c r="D40" s="86" t="s">
        <v>21</v>
      </c>
      <c r="E40" s="73"/>
      <c r="F40" s="73"/>
      <c r="G40" s="73"/>
      <c r="H40" s="15" t="s">
        <v>37</v>
      </c>
      <c r="K40" s="1"/>
      <c r="L40" s="1"/>
      <c r="M40" s="1"/>
      <c r="N40" s="86" t="s">
        <v>21</v>
      </c>
      <c r="O40" s="73"/>
      <c r="P40" s="73"/>
      <c r="Q40" s="73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83"/>
      <c r="F61" s="83"/>
      <c r="G61" s="83"/>
      <c r="H61" s="83"/>
      <c r="I61" s="36"/>
    </row>
    <row r="62" spans="2:9">
      <c r="B62" s="1"/>
      <c r="C62" s="1"/>
      <c r="D62" s="1"/>
      <c r="E62" s="86" t="s">
        <v>21</v>
      </c>
      <c r="F62" s="73"/>
      <c r="G62" s="73"/>
      <c r="H62" s="73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B1:H1"/>
    <mergeCell ref="C3:D3"/>
    <mergeCell ref="G3:H3"/>
    <mergeCell ref="C4:D4"/>
    <mergeCell ref="D16:G16"/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61"/>
  <sheetViews>
    <sheetView topLeftCell="A44" workbookViewId="0">
      <selection activeCell="L55" sqref="L55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2" spans="2:19" ht="24" thickBot="1">
      <c r="B2" s="1"/>
      <c r="C2" s="33" t="s">
        <v>0</v>
      </c>
      <c r="D2" s="33"/>
      <c r="E2" s="33"/>
      <c r="F2" s="33"/>
      <c r="G2" s="33"/>
      <c r="H2" s="33"/>
      <c r="I2" s="33"/>
    </row>
    <row r="3" spans="2:19" ht="24" thickBot="1">
      <c r="B3" s="14" t="e">
        <f>'April 25'!B9+'May 25'!I17</f>
        <v>#VALUE!</v>
      </c>
      <c r="C3" s="2">
        <f>' Feb 25'!C9</f>
        <v>45691</v>
      </c>
      <c r="D3" s="1"/>
      <c r="E3" s="1"/>
      <c r="F3" s="1"/>
      <c r="G3" s="1"/>
      <c r="H3" s="1"/>
      <c r="I3" s="1"/>
      <c r="L3" s="1"/>
      <c r="M3" s="43" t="s">
        <v>0</v>
      </c>
      <c r="N3" s="43"/>
      <c r="O3" s="43"/>
      <c r="P3" s="43"/>
      <c r="Q3" s="43"/>
      <c r="R3" s="43"/>
      <c r="S3" s="43"/>
    </row>
    <row r="4" spans="2:19" ht="29.25" thickBot="1">
      <c r="B4" s="1"/>
      <c r="C4" s="3" t="s">
        <v>1</v>
      </c>
      <c r="D4" s="35" t="s">
        <v>14</v>
      </c>
      <c r="E4" s="35"/>
      <c r="F4" s="1"/>
      <c r="G4" s="4"/>
      <c r="H4" s="34"/>
      <c r="I4" s="34"/>
      <c r="L4" s="14">
        <f>'April 25'!M12+'May 25'!T20</f>
        <v>0</v>
      </c>
      <c r="M4" s="2">
        <f>' Feb 25'!N12</f>
        <v>0</v>
      </c>
      <c r="N4" s="1"/>
      <c r="O4" s="1"/>
      <c r="P4" s="1"/>
      <c r="Q4" s="1"/>
      <c r="R4" s="1"/>
      <c r="S4" s="1"/>
    </row>
    <row r="5" spans="2:19" ht="30" thickBot="1">
      <c r="B5" s="1"/>
      <c r="C5" s="5" t="s">
        <v>2</v>
      </c>
      <c r="D5" s="36">
        <v>45807</v>
      </c>
      <c r="E5" s="36"/>
      <c r="F5" s="1"/>
      <c r="G5" s="1"/>
      <c r="H5" s="1"/>
      <c r="I5" s="1"/>
      <c r="L5" s="1"/>
      <c r="M5" s="3" t="s">
        <v>1</v>
      </c>
      <c r="N5" s="45" t="s">
        <v>14</v>
      </c>
      <c r="O5" s="45"/>
      <c r="P5" s="1"/>
      <c r="Q5" s="4"/>
      <c r="R5" s="44"/>
      <c r="S5" s="44"/>
    </row>
    <row r="6" spans="2:19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46">
        <v>45821</v>
      </c>
      <c r="O6" s="46"/>
      <c r="P6" s="1"/>
      <c r="Q6" s="1"/>
      <c r="R6" s="1"/>
      <c r="S6" s="1"/>
    </row>
    <row r="7" spans="2:19" ht="28.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19" ht="42.75">
      <c r="B8" s="1"/>
      <c r="C8" s="1" t="str">
        <f>IFERROR(TEXT(TimeSheet2141822354610[[#This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19">
      <c r="B9" s="1"/>
      <c r="C9" s="1" t="str">
        <f>IFERROR(TEXT(TimeSheet2141822354610[[#This Row],[Date]],"aaaa"), "")</f>
        <v>Tuesday</v>
      </c>
      <c r="D9" s="8">
        <v>45804</v>
      </c>
      <c r="E9" s="9"/>
      <c r="F9" s="9"/>
      <c r="G9" s="9"/>
      <c r="H9" s="10"/>
      <c r="I9" s="9"/>
      <c r="L9" s="1"/>
      <c r="M9" s="1" t="str">
        <f>IFERROR(TEXT(TimeSheet21418223546101112[[#This Row],[Date]],"aaaa"), "")</f>
        <v>Monday</v>
      </c>
      <c r="N9" s="8">
        <v>45817</v>
      </c>
      <c r="O9" s="9"/>
      <c r="P9" s="9"/>
      <c r="Q9" s="9"/>
      <c r="R9" s="10" t="s">
        <v>54</v>
      </c>
      <c r="S9" s="9">
        <v>1</v>
      </c>
    </row>
    <row r="10" spans="2:19">
      <c r="B10" s="1"/>
      <c r="C10" s="1" t="str">
        <f>IFERROR(TEXT(TimeSheet2141822354610[[#This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L10" s="1"/>
      <c r="M10" s="1" t="str">
        <f>IFERROR(TEXT(TimeSheet21418223546101112[[#This Row],[Date]],"aaaa"), "")</f>
        <v>Tuesday</v>
      </c>
      <c r="N10" s="8">
        <v>45818</v>
      </c>
      <c r="O10" s="9"/>
      <c r="P10" s="9"/>
      <c r="Q10" s="9"/>
      <c r="R10" s="10"/>
      <c r="S10" s="9"/>
    </row>
    <row r="11" spans="2:19" ht="42.75">
      <c r="B11" s="1"/>
      <c r="C11" s="1" t="str">
        <f>IFERROR(TEXT(TimeSheet2141822354610[[#This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  <c r="L11" s="1"/>
      <c r="M11" s="1" t="str">
        <f>IFERROR(TEXT(TimeSheet21418223546101112[[#This Row],[Date]],"aaaa"), "")</f>
        <v>Wednesday</v>
      </c>
      <c r="N11" s="8">
        <v>45819</v>
      </c>
      <c r="O11" s="9">
        <f>SUBTOTAL(109,'June 25'!$E$8:$E$9)</f>
        <v>0</v>
      </c>
      <c r="P11" s="9"/>
      <c r="Q11" s="9">
        <f>SUBTOTAL(109,'June 25'!$G$8:$G$9)</f>
        <v>0</v>
      </c>
      <c r="R11" s="20" t="s">
        <v>57</v>
      </c>
      <c r="S11" s="9">
        <v>1</v>
      </c>
    </row>
    <row r="12" spans="2:19" ht="28.5">
      <c r="B12" s="1"/>
      <c r="C12" s="1" t="str">
        <f>IFERROR(TEXT(TimeSheet2141822354610[[#This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  <c r="L12" s="1"/>
      <c r="M12" s="1" t="str">
        <f>IFERROR(TEXT(TimeSheet21418223546101112[[#This Row],[Date]],"aaaa"), "")</f>
        <v>Thursday</v>
      </c>
      <c r="N12" s="8">
        <v>45820</v>
      </c>
      <c r="O12" s="9">
        <f>SUBTOTAL(109,'June 25'!$E$8:$E$9)</f>
        <v>0</v>
      </c>
      <c r="P12" s="9"/>
      <c r="Q12" s="9">
        <f>SUBTOTAL(109,'June 25'!$G$8:$G$9)</f>
        <v>0</v>
      </c>
      <c r="R12" s="10" t="s">
        <v>47</v>
      </c>
      <c r="S12" s="9">
        <v>1</v>
      </c>
    </row>
    <row r="13" spans="2:1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  <c r="L13" s="1"/>
      <c r="M13" s="1" t="str">
        <f>IFERROR(TEXT(TimeSheet21418223546101112[[#This Row],[Date]],"aaaa"), "")</f>
        <v>Friday</v>
      </c>
      <c r="N13" s="8">
        <v>45821</v>
      </c>
      <c r="O13" s="9">
        <f>SUBTOTAL(109,'June 25'!$E$8:$E$9)</f>
        <v>0</v>
      </c>
      <c r="P13" s="9"/>
      <c r="Q13" s="9">
        <f>SUBTOTAL(109,'June 25'!$G$8:$G$9)</f>
        <v>0</v>
      </c>
      <c r="R13" s="20" t="s">
        <v>47</v>
      </c>
      <c r="S13" s="9">
        <v>1.3</v>
      </c>
    </row>
    <row r="14" spans="2:1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L14" s="1"/>
      <c r="M14" s="1" t="s">
        <v>43</v>
      </c>
      <c r="N14" s="8">
        <v>45822</v>
      </c>
      <c r="O14" s="9">
        <f>SUBTOTAL(109,'June 25'!$E$8:$E$9)</f>
        <v>0</v>
      </c>
      <c r="P14" s="9"/>
      <c r="Q14" s="9">
        <f>SUBTOTAL(109,'June 25'!$G$8:$G$9)</f>
        <v>0</v>
      </c>
      <c r="R14" s="10"/>
      <c r="S14" s="9"/>
    </row>
    <row r="15" spans="2:1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44</v>
      </c>
      <c r="N15" s="8">
        <v>45823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</row>
    <row r="16" spans="2:1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</row>
    <row r="17" spans="2:20" ht="18" thickTop="1" thickBot="1">
      <c r="B17" s="1"/>
      <c r="C17" s="1"/>
      <c r="D17" s="1"/>
      <c r="E17" s="83" t="s">
        <v>51</v>
      </c>
      <c r="F17" s="83"/>
      <c r="G17" s="83"/>
      <c r="H17" s="83"/>
      <c r="I17" s="3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7</v>
      </c>
    </row>
    <row r="18" spans="2:20" ht="15" thickTop="1">
      <c r="B18" s="1"/>
      <c r="C18" s="1"/>
      <c r="D18" s="1"/>
      <c r="E18" s="87">
        <f>SUBTOTAL(109,'June 25'!$E$8:$E$9)</f>
        <v>0</v>
      </c>
      <c r="F18" s="88"/>
      <c r="G18" s="88"/>
      <c r="H18" s="88"/>
      <c r="I18" s="32" t="s">
        <v>49</v>
      </c>
      <c r="L18" s="1"/>
      <c r="M18" s="1"/>
      <c r="N18" s="1"/>
      <c r="O18" s="83" t="s">
        <v>51</v>
      </c>
      <c r="P18" s="83"/>
      <c r="Q18" s="83"/>
      <c r="R18" s="83"/>
      <c r="S18" s="46"/>
    </row>
    <row r="19" spans="2:20">
      <c r="C19" s="1"/>
      <c r="D19" s="1"/>
      <c r="E19" s="1"/>
      <c r="F19" s="1"/>
      <c r="G19" s="1"/>
      <c r="H19" s="1"/>
      <c r="I19" s="1"/>
      <c r="L19" s="1"/>
      <c r="M19" s="1"/>
      <c r="N19" s="1"/>
      <c r="O19" s="87">
        <f>SUBTOTAL(109,'June 25'!$E$8:$E$9)</f>
        <v>0</v>
      </c>
      <c r="P19" s="88"/>
      <c r="Q19" s="88"/>
      <c r="R19" s="88"/>
      <c r="S19" s="42" t="s">
        <v>56</v>
      </c>
    </row>
    <row r="20" spans="2:20">
      <c r="M20" s="1"/>
      <c r="N20" s="1"/>
      <c r="O20" s="1"/>
      <c r="P20" s="1"/>
      <c r="Q20" s="1"/>
      <c r="R20" s="1"/>
      <c r="S20" s="1"/>
    </row>
    <row r="24" spans="2:20" ht="24" thickBot="1">
      <c r="C24" s="1"/>
      <c r="D24" s="38" t="s">
        <v>0</v>
      </c>
      <c r="E24" s="38"/>
      <c r="F24" s="38"/>
      <c r="G24" s="38"/>
      <c r="H24" s="38"/>
      <c r="I24" s="38"/>
      <c r="J24" s="38"/>
    </row>
    <row r="25" spans="2:20" ht="20.25" thickBot="1">
      <c r="C25" s="14">
        <f>'April 25'!C33+'May 25'!J41</f>
        <v>0</v>
      </c>
      <c r="D25" s="2">
        <f>' Feb 25'!D33</f>
        <v>0</v>
      </c>
      <c r="E25" s="1"/>
      <c r="F25" s="1"/>
      <c r="G25" s="1"/>
      <c r="H25" s="1"/>
      <c r="I25" s="1"/>
      <c r="J25" s="1"/>
    </row>
    <row r="26" spans="2:20" ht="29.25" thickBot="1">
      <c r="C26" s="1"/>
      <c r="D26" s="3" t="s">
        <v>1</v>
      </c>
      <c r="E26" s="39" t="s">
        <v>14</v>
      </c>
      <c r="F26" s="39"/>
      <c r="G26" s="1"/>
      <c r="H26" s="4"/>
      <c r="I26" s="40"/>
      <c r="J26" s="40"/>
    </row>
    <row r="27" spans="2:20" ht="15.75" thickBot="1">
      <c r="C27" s="1"/>
      <c r="D27" s="5" t="s">
        <v>2</v>
      </c>
      <c r="E27" s="41">
        <v>45814</v>
      </c>
      <c r="F27" s="41"/>
      <c r="G27" s="1"/>
      <c r="H27" s="1"/>
      <c r="I27" s="1"/>
      <c r="J27" s="1"/>
    </row>
    <row r="28" spans="2:20" ht="24" thickBot="1">
      <c r="C28" s="1"/>
      <c r="D28" s="1"/>
      <c r="E28" s="1"/>
      <c r="F28" s="1"/>
      <c r="G28" s="1"/>
      <c r="H28" s="1"/>
      <c r="I28" s="1"/>
      <c r="J28" s="1"/>
      <c r="M28" s="1"/>
      <c r="N28" s="48" t="s">
        <v>0</v>
      </c>
      <c r="O28" s="48"/>
      <c r="P28" s="48"/>
      <c r="Q28" s="48"/>
      <c r="R28" s="48"/>
      <c r="S28" s="48"/>
      <c r="T28" s="48"/>
    </row>
    <row r="29" spans="2:20" ht="43.5" thickBot="1">
      <c r="C29" s="1"/>
      <c r="D29" s="7" t="s">
        <v>3</v>
      </c>
      <c r="E29" s="7" t="s">
        <v>4</v>
      </c>
      <c r="F29" s="1" t="s">
        <v>12</v>
      </c>
      <c r="G29" s="1" t="s">
        <v>11</v>
      </c>
      <c r="H29" s="1" t="s">
        <v>6</v>
      </c>
      <c r="I29" s="1" t="s">
        <v>7</v>
      </c>
      <c r="J29" s="1" t="s">
        <v>8</v>
      </c>
      <c r="M29" s="14">
        <f>'April 25'!N37+'May 25'!U45</f>
        <v>0</v>
      </c>
      <c r="N29" s="2">
        <f>' Feb 25'!O37</f>
        <v>0</v>
      </c>
      <c r="O29" s="1"/>
      <c r="P29" s="1"/>
      <c r="Q29" s="1"/>
      <c r="R29" s="1"/>
      <c r="S29" s="1"/>
      <c r="T29" s="1"/>
    </row>
    <row r="30" spans="2:20" ht="29.25" thickBot="1">
      <c r="C30" s="1"/>
      <c r="D30" s="1" t="str">
        <f>IFERROR(TEXT(TimeSheet214182235461011[[#This Row],[Date]],"aaaa"), "")</f>
        <v>Monday</v>
      </c>
      <c r="E30" s="8">
        <v>45810</v>
      </c>
      <c r="F30" s="9"/>
      <c r="G30" s="9"/>
      <c r="H30" s="9"/>
      <c r="I30" s="10" t="s">
        <v>54</v>
      </c>
      <c r="J30" s="9">
        <v>3</v>
      </c>
      <c r="M30" s="1"/>
      <c r="N30" s="3" t="s">
        <v>1</v>
      </c>
      <c r="O30" s="49" t="s">
        <v>14</v>
      </c>
      <c r="P30" s="49"/>
      <c r="Q30" s="1"/>
      <c r="R30" s="4"/>
      <c r="S30" s="50"/>
      <c r="T30" s="50"/>
    </row>
    <row r="31" spans="2:20" ht="15.75" thickBot="1">
      <c r="C31" s="1"/>
      <c r="D31" s="1" t="str">
        <f>IFERROR(TEXT(TimeSheet214182235461011[[#This Row],[Date]],"aaaa"), "")</f>
        <v>Tuesday</v>
      </c>
      <c r="E31" s="8">
        <v>45811</v>
      </c>
      <c r="F31" s="9"/>
      <c r="G31" s="9"/>
      <c r="H31" s="9"/>
      <c r="I31" s="10" t="s">
        <v>52</v>
      </c>
      <c r="J31" s="9">
        <v>1</v>
      </c>
      <c r="M31" s="1"/>
      <c r="N31" s="5" t="s">
        <v>2</v>
      </c>
      <c r="O31" s="51">
        <v>45828</v>
      </c>
      <c r="P31" s="51"/>
      <c r="Q31" s="1"/>
      <c r="R31" s="1"/>
      <c r="S31" s="1"/>
      <c r="T31" s="1"/>
    </row>
    <row r="32" spans="2:20" ht="57">
      <c r="C32" s="1"/>
      <c r="D32" s="1" t="str">
        <f>IFERROR(TEXT(TimeSheet214182235461011[[#This Row],[Date]],"aaaa"), "")</f>
        <v>Wednesday</v>
      </c>
      <c r="E32" s="8">
        <v>45812</v>
      </c>
      <c r="F32" s="9">
        <f>SUBTOTAL(109,'June 25'!$E$8:$E$9)</f>
        <v>0</v>
      </c>
      <c r="G32" s="9"/>
      <c r="H32" s="9">
        <f>SUBTOTAL(109,'June 25'!$G$8:$G$9)</f>
        <v>0</v>
      </c>
      <c r="I32" s="20" t="s">
        <v>53</v>
      </c>
      <c r="J32" s="9">
        <v>1</v>
      </c>
      <c r="M32" s="1"/>
      <c r="N32" s="1"/>
      <c r="O32" s="1"/>
      <c r="P32" s="1"/>
      <c r="Q32" s="1"/>
      <c r="R32" s="1"/>
      <c r="S32" s="1"/>
      <c r="T32" s="1"/>
    </row>
    <row r="33" spans="2:20" ht="42.75">
      <c r="C33" s="1"/>
      <c r="D33" s="1" t="str">
        <f>IFERROR(TEXT(TimeSheet214182235461011[[#This Row],[Date]],"aaaa"), "")</f>
        <v>Thursday</v>
      </c>
      <c r="E33" s="8">
        <v>45813</v>
      </c>
      <c r="F33" s="9">
        <f>SUBTOTAL(109,'June 25'!$E$8:$E$9)</f>
        <v>0</v>
      </c>
      <c r="G33" s="9"/>
      <c r="H33" s="9">
        <f>SUBTOTAL(109,'June 25'!$G$8:$G$9)</f>
        <v>0</v>
      </c>
      <c r="I33" s="10" t="s">
        <v>47</v>
      </c>
      <c r="J33" s="9">
        <v>1</v>
      </c>
      <c r="M33" s="1"/>
      <c r="N33" s="7" t="s">
        <v>3</v>
      </c>
      <c r="O33" s="7" t="s">
        <v>4</v>
      </c>
      <c r="P33" s="1" t="s">
        <v>12</v>
      </c>
      <c r="Q33" s="1" t="s">
        <v>11</v>
      </c>
      <c r="R33" s="1" t="s">
        <v>6</v>
      </c>
      <c r="S33" s="1" t="s">
        <v>7</v>
      </c>
      <c r="T33" s="1" t="s">
        <v>8</v>
      </c>
    </row>
    <row r="34" spans="2:20">
      <c r="C34" s="1"/>
      <c r="D34" s="1" t="str">
        <f>IFERROR(TEXT(TimeSheet214182235461011[[#This Row],[Date]],"aaaa"), "")</f>
        <v>Friday</v>
      </c>
      <c r="E34" s="8">
        <v>45814</v>
      </c>
      <c r="F34" s="9">
        <f>SUBTOTAL(109,'June 25'!$E$8:$E$9)</f>
        <v>0</v>
      </c>
      <c r="G34" s="9"/>
      <c r="H34" s="9">
        <f>SUBTOTAL(109,'June 25'!$G$8:$G$9)</f>
        <v>0</v>
      </c>
      <c r="I34" s="20" t="s">
        <v>47</v>
      </c>
      <c r="J34" s="9">
        <v>1.3</v>
      </c>
      <c r="M34" s="1"/>
      <c r="N34" s="1" t="str">
        <f>IFERROR(TEXT(TimeSheet2141822354610111213[[#This Row],[Date]],"aaaa"), "")</f>
        <v>Saturday</v>
      </c>
      <c r="O34" s="8">
        <v>45822</v>
      </c>
      <c r="P34" s="9"/>
      <c r="Q34" s="9"/>
      <c r="R34" s="9"/>
      <c r="S34" s="10"/>
      <c r="T34" s="9"/>
    </row>
    <row r="35" spans="2:20">
      <c r="C35" s="1"/>
      <c r="D35" s="1" t="s">
        <v>43</v>
      </c>
      <c r="E35" s="8">
        <v>45815</v>
      </c>
      <c r="F35" s="9">
        <f>SUBTOTAL(109,'June 25'!$E$8:$E$9)</f>
        <v>0</v>
      </c>
      <c r="G35" s="9"/>
      <c r="H35" s="9">
        <f>SUBTOTAL(109,'June 25'!$G$8:$G$9)</f>
        <v>0</v>
      </c>
      <c r="I35" s="10"/>
      <c r="J35" s="9"/>
      <c r="M35" s="1"/>
      <c r="N35" s="1" t="str">
        <f>IFERROR(TEXT(TimeSheet2141822354610111213[[#This Row],[Date]],"aaaa"), "")</f>
        <v>Sunday</v>
      </c>
      <c r="O35" s="8">
        <v>45823</v>
      </c>
      <c r="P35" s="9"/>
      <c r="Q35" s="9"/>
      <c r="R35" s="9"/>
      <c r="S35" s="10"/>
      <c r="T35" s="9"/>
    </row>
    <row r="36" spans="2:20" ht="15">
      <c r="C36" s="1"/>
      <c r="D36" s="1" t="s">
        <v>44</v>
      </c>
      <c r="E36" s="8">
        <v>45816</v>
      </c>
      <c r="F36" s="12">
        <f>SUBTOTAL(109,'June 25'!$E$8:$E$9)</f>
        <v>0</v>
      </c>
      <c r="G36" s="12">
        <f>IFERROR(SUM(G29:G35), "")</f>
        <v>0</v>
      </c>
      <c r="H36" s="12">
        <f>SUBTOTAL(109,'June 25'!$G$8:$G$9)</f>
        <v>0</v>
      </c>
      <c r="I36" s="17"/>
      <c r="J36" s="17"/>
      <c r="M36" s="1"/>
      <c r="N36" s="1" t="str">
        <f>IFERROR(TEXT(TimeSheet2141822354610111213[[#This Row],[Date]],"aaaa"), "")</f>
        <v>Monday</v>
      </c>
      <c r="O36" s="8">
        <v>45824</v>
      </c>
      <c r="P36" s="9">
        <f>SUBTOTAL(109,'June 25'!$E$8:$E$9)</f>
        <v>0</v>
      </c>
      <c r="Q36" s="9"/>
      <c r="R36" s="9">
        <f>SUBTOTAL(109,'June 25'!$G$8:$G$9)</f>
        <v>0</v>
      </c>
      <c r="S36" s="20"/>
      <c r="T36" s="9"/>
    </row>
    <row r="37" spans="2:20" ht="15">
      <c r="C37" s="1"/>
      <c r="D37" s="1"/>
      <c r="E37" s="8"/>
      <c r="F37" s="12">
        <f>SUBTOTAL(109,'June 25'!$E$8:$E$9)</f>
        <v>0</v>
      </c>
      <c r="G37" s="12"/>
      <c r="H37" s="12">
        <f>SUBTOTAL(109,'June 25'!$G$8:$G$9)</f>
        <v>0</v>
      </c>
      <c r="I37" s="19"/>
      <c r="J37" s="17"/>
      <c r="M37" s="1"/>
      <c r="N37" s="1" t="str">
        <f>IFERROR(TEXT(TimeSheet2141822354610111213[[#This Row],[Date]],"aaaa"), "")</f>
        <v>Tuesday</v>
      </c>
      <c r="O37" s="8">
        <v>45825</v>
      </c>
      <c r="P37" s="9">
        <f>SUBTOTAL(109,'June 25'!$E$8:$E$9)</f>
        <v>0</v>
      </c>
      <c r="Q37" s="9"/>
      <c r="R37" s="9">
        <f>SUBTOTAL(109,'June 25'!$G$8:$G$9)</f>
        <v>0</v>
      </c>
      <c r="S37" s="10" t="s">
        <v>61</v>
      </c>
      <c r="T37" s="9">
        <v>2</v>
      </c>
    </row>
    <row r="38" spans="2:20" ht="17.25" thickBot="1">
      <c r="C38" s="1"/>
      <c r="D38" s="1"/>
      <c r="E38" s="11" t="s">
        <v>9</v>
      </c>
      <c r="F38" s="18">
        <f>SUBTOTAL(109,'June 25'!$E$8:$E$9)</f>
        <v>0</v>
      </c>
      <c r="G38" s="18">
        <f>IFERROR(SUM(G30:G37), "")</f>
        <v>0</v>
      </c>
      <c r="H38" s="18">
        <f>IFERROR(SUM(H30:H37), "")</f>
        <v>0</v>
      </c>
      <c r="I38" s="18">
        <f>IFERROR(SUM(I30:I37), "")</f>
        <v>0</v>
      </c>
      <c r="J38" s="12">
        <v>7</v>
      </c>
      <c r="M38" s="1"/>
      <c r="N38" s="1" t="str">
        <f>IFERROR(TEXT(TimeSheet2141822354610111213[[#This Row],[Date]],"aaaa"), "")</f>
        <v>Wednesday</v>
      </c>
      <c r="O38" s="8">
        <v>45826</v>
      </c>
      <c r="P38" s="9">
        <f>SUBTOTAL(109,'June 25'!$E$8:$E$9)</f>
        <v>0</v>
      </c>
      <c r="Q38" s="9"/>
      <c r="R38" s="9">
        <f>SUBTOTAL(109,'June 25'!$G$8:$G$9)</f>
        <v>0</v>
      </c>
      <c r="S38" s="20"/>
      <c r="T38" s="9"/>
    </row>
    <row r="39" spans="2:20" ht="15" thickTop="1">
      <c r="C39" s="1"/>
      <c r="D39" s="1"/>
      <c r="E39" s="1"/>
      <c r="F39" s="83" t="s">
        <v>51</v>
      </c>
      <c r="G39" s="83"/>
      <c r="H39" s="83"/>
      <c r="I39" s="83"/>
      <c r="J39" s="41"/>
      <c r="M39" s="1"/>
      <c r="N39" s="1" t="s">
        <v>58</v>
      </c>
      <c r="O39" s="8">
        <v>45827</v>
      </c>
      <c r="P39" s="9">
        <f>SUBTOTAL(109,'June 25'!$E$8:$E$9)</f>
        <v>0</v>
      </c>
      <c r="Q39" s="9"/>
      <c r="R39" s="9">
        <f>SUBTOTAL(109,'June 25'!$G$8:$G$9)</f>
        <v>0</v>
      </c>
      <c r="S39" s="10" t="s">
        <v>60</v>
      </c>
      <c r="T39" s="9">
        <v>3</v>
      </c>
    </row>
    <row r="40" spans="2:20" ht="15">
      <c r="C40" s="1"/>
      <c r="D40" s="1"/>
      <c r="E40" s="1"/>
      <c r="F40" s="87">
        <f>SUBTOTAL(109,'June 25'!$E$8:$E$9)</f>
        <v>0</v>
      </c>
      <c r="G40" s="88"/>
      <c r="H40" s="88"/>
      <c r="I40" s="88"/>
      <c r="J40" s="37" t="s">
        <v>55</v>
      </c>
      <c r="M40" s="1"/>
      <c r="N40" s="1" t="s">
        <v>59</v>
      </c>
      <c r="O40" s="8">
        <v>45828</v>
      </c>
      <c r="P40" s="12">
        <f>SUBTOTAL(109,'June 25'!$E$8:$E$9)</f>
        <v>0</v>
      </c>
      <c r="Q40" s="12">
        <f>IFERROR(SUM(Q33:Q39), "")</f>
        <v>0</v>
      </c>
      <c r="R40" s="12">
        <f>SUBTOTAL(109,'June 25'!$G$8:$G$9)</f>
        <v>0</v>
      </c>
      <c r="S40" s="17" t="s">
        <v>60</v>
      </c>
      <c r="T40" s="17">
        <v>1</v>
      </c>
    </row>
    <row r="41" spans="2:20" ht="15">
      <c r="D41" s="1"/>
      <c r="E41" s="1"/>
      <c r="F41" s="1"/>
      <c r="G41" s="1"/>
      <c r="H41" s="1"/>
      <c r="I41" s="1"/>
      <c r="J41" s="1"/>
      <c r="M41" s="1"/>
      <c r="N41" s="1"/>
      <c r="O41" s="8"/>
      <c r="P41" s="12">
        <f>SUBTOTAL(109,'June 25'!$E$8:$E$9)</f>
        <v>0</v>
      </c>
      <c r="Q41" s="12"/>
      <c r="R41" s="12">
        <f>SUBTOTAL(109,'June 25'!$G$8:$G$9)</f>
        <v>0</v>
      </c>
      <c r="S41" s="19"/>
      <c r="T41" s="17"/>
    </row>
    <row r="42" spans="2:20" ht="17.25" thickBot="1">
      <c r="M42" s="1"/>
      <c r="N42" s="1"/>
      <c r="O42" s="11" t="s">
        <v>9</v>
      </c>
      <c r="P42" s="18">
        <f>SUBTOTAL(109,'June 25'!$E$8:$E$9)</f>
        <v>0</v>
      </c>
      <c r="Q42" s="18">
        <f>IFERROR(SUM(Q34:Q41), "")</f>
        <v>0</v>
      </c>
      <c r="R42" s="18">
        <f>IFERROR(SUM(R34:R41), "")</f>
        <v>0</v>
      </c>
      <c r="S42" s="18">
        <f>IFERROR(SUM(S34:S41), "")</f>
        <v>0</v>
      </c>
      <c r="T42" s="12">
        <v>6</v>
      </c>
    </row>
    <row r="43" spans="2:20" ht="15" thickTop="1">
      <c r="M43" s="1"/>
      <c r="N43" s="1"/>
      <c r="O43" s="1"/>
      <c r="P43" s="83" t="s">
        <v>51</v>
      </c>
      <c r="Q43" s="83"/>
      <c r="R43" s="83"/>
      <c r="S43" s="83"/>
      <c r="T43" s="51"/>
    </row>
    <row r="44" spans="2:20" ht="24" thickBot="1">
      <c r="B44" s="1"/>
      <c r="C44" s="53" t="s">
        <v>0</v>
      </c>
      <c r="D44" s="53"/>
      <c r="E44" s="53"/>
      <c r="F44" s="53"/>
      <c r="G44" s="53"/>
      <c r="H44" s="53"/>
      <c r="I44" s="53"/>
      <c r="M44" s="1"/>
      <c r="N44" s="1"/>
      <c r="O44" s="1"/>
      <c r="P44" s="87">
        <f>SUBTOTAL(109,'June 25'!$E$8:$E$9)</f>
        <v>0</v>
      </c>
      <c r="Q44" s="88"/>
      <c r="R44" s="88"/>
      <c r="S44" s="88"/>
      <c r="T44" s="47" t="s">
        <v>62</v>
      </c>
    </row>
    <row r="45" spans="2:20" ht="20.25" thickBot="1">
      <c r="B45" s="14">
        <f>'April 25'!B51+'May 25'!I59</f>
        <v>0</v>
      </c>
      <c r="C45" s="2">
        <f>' Feb 25'!C51</f>
        <v>0</v>
      </c>
      <c r="D45" s="1"/>
      <c r="E45" s="1"/>
      <c r="F45" s="1"/>
      <c r="G45" s="1"/>
      <c r="H45" s="1"/>
      <c r="I45" s="1"/>
      <c r="N45" s="1"/>
      <c r="O45" s="1"/>
      <c r="P45" s="1"/>
      <c r="Q45" s="1"/>
      <c r="R45" s="1"/>
      <c r="S45" s="1"/>
      <c r="T45" s="1"/>
    </row>
    <row r="46" spans="2:20" ht="29.25" thickBot="1">
      <c r="B46" s="1"/>
      <c r="C46" s="3" t="s">
        <v>1</v>
      </c>
      <c r="D46" s="55" t="s">
        <v>14</v>
      </c>
      <c r="E46" s="55"/>
      <c r="F46" s="1"/>
      <c r="G46" s="4"/>
      <c r="H46" s="54"/>
      <c r="I46" s="54"/>
    </row>
    <row r="47" spans="2:20" ht="15.75" thickBot="1">
      <c r="B47" s="1"/>
      <c r="C47" s="5" t="s">
        <v>2</v>
      </c>
      <c r="D47" s="56">
        <v>45835</v>
      </c>
      <c r="E47" s="56"/>
      <c r="F47" s="1"/>
      <c r="G47" s="1"/>
      <c r="H47" s="1"/>
      <c r="I47" s="1"/>
    </row>
    <row r="48" spans="2:20">
      <c r="B48" s="1"/>
      <c r="C48" s="1"/>
      <c r="D48" s="1"/>
      <c r="E48" s="1"/>
      <c r="F48" s="1"/>
      <c r="G48" s="1"/>
      <c r="H48" s="1"/>
      <c r="I48" s="1"/>
    </row>
    <row r="49" spans="2:9" ht="28.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>
      <c r="B50" s="1"/>
      <c r="C50" s="1" t="s">
        <v>43</v>
      </c>
      <c r="D50" s="8">
        <v>45798</v>
      </c>
      <c r="E50" s="9"/>
      <c r="F50" s="9"/>
      <c r="G50" s="9"/>
      <c r="H50" s="10"/>
      <c r="I50" s="9">
        <f>IFERROR(SUM(E50:H50), "")</f>
        <v>0</v>
      </c>
    </row>
    <row r="51" spans="2:9">
      <c r="B51" s="1"/>
      <c r="C51" s="1" t="s">
        <v>44</v>
      </c>
      <c r="D51" s="8">
        <v>45799</v>
      </c>
      <c r="E51" s="9"/>
      <c r="F51" s="9"/>
      <c r="G51" s="9"/>
      <c r="H51" s="10"/>
      <c r="I51" s="9"/>
    </row>
    <row r="52" spans="2:9">
      <c r="B52" s="1"/>
      <c r="C52" s="1" t="s">
        <v>63</v>
      </c>
      <c r="D52" s="8">
        <v>45800</v>
      </c>
      <c r="E52" s="9">
        <f>SUBTOTAL(109,'June 25'!$E$8:$E$9)</f>
        <v>0</v>
      </c>
      <c r="F52" s="9"/>
      <c r="G52" s="9">
        <f>SUBTOTAL(109,'June 25'!$G$8:$G$9)</f>
        <v>0</v>
      </c>
      <c r="H52" s="20"/>
      <c r="I52" s="9"/>
    </row>
    <row r="53" spans="2:9">
      <c r="B53" s="1"/>
      <c r="C53" s="1" t="s">
        <v>64</v>
      </c>
      <c r="D53" s="8">
        <v>45801</v>
      </c>
      <c r="E53" s="9">
        <f>SUBTOTAL(109,'June 25'!$E$8:$E$9)</f>
        <v>0</v>
      </c>
      <c r="F53" s="9"/>
      <c r="G53" s="9">
        <f>SUBTOTAL(109,'June 25'!$G$8:$G$9)</f>
        <v>0</v>
      </c>
      <c r="H53" s="10"/>
      <c r="I53" s="9"/>
    </row>
    <row r="54" spans="2:9">
      <c r="B54" s="1"/>
      <c r="C54" s="1" t="s">
        <v>65</v>
      </c>
      <c r="D54" s="8">
        <v>45802</v>
      </c>
      <c r="E54" s="9">
        <f>SUBTOTAL(109,'June 25'!$E$8:$E$9)</f>
        <v>0</v>
      </c>
      <c r="F54" s="9"/>
      <c r="G54" s="9">
        <f>SUBTOTAL(109,'June 25'!$G$8:$G$9)</f>
        <v>0</v>
      </c>
      <c r="H54" s="20"/>
      <c r="I54" s="9"/>
    </row>
    <row r="55" spans="2:9">
      <c r="B55" s="1"/>
      <c r="C55" s="1" t="s">
        <v>58</v>
      </c>
      <c r="D55" s="8">
        <v>45803</v>
      </c>
      <c r="E55" s="9">
        <f>SUBTOTAL(109,'June 25'!$E$8:$E$9)</f>
        <v>0</v>
      </c>
      <c r="F55" s="9"/>
      <c r="G55" s="9">
        <f>SUBTOTAL(109,'June 25'!$G$8:$G$9)</f>
        <v>0</v>
      </c>
      <c r="H55" s="10"/>
      <c r="I55" s="9"/>
    </row>
    <row r="56" spans="2:9" ht="15">
      <c r="B56" s="1"/>
      <c r="C56" s="1" t="s">
        <v>59</v>
      </c>
      <c r="D56" s="8">
        <v>45835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0</v>
      </c>
    </row>
    <row r="59" spans="2:9" ht="15" thickTop="1">
      <c r="B59" s="1"/>
      <c r="C59" s="1"/>
      <c r="D59" s="1"/>
      <c r="E59" s="83" t="s">
        <v>51</v>
      </c>
      <c r="F59" s="83"/>
      <c r="G59" s="83"/>
      <c r="H59" s="83"/>
      <c r="I59" s="56"/>
    </row>
    <row r="60" spans="2:9">
      <c r="B60" s="1"/>
      <c r="C60" s="1"/>
      <c r="D60" s="1"/>
      <c r="E60" s="87">
        <f>SUBTOTAL(109,'June 25'!$E$8:$E$9)</f>
        <v>0</v>
      </c>
      <c r="F60" s="88"/>
      <c r="G60" s="88"/>
      <c r="H60" s="88"/>
      <c r="I60" s="52" t="s">
        <v>66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P43:S43"/>
    <mergeCell ref="P44:S44"/>
    <mergeCell ref="E17:H17"/>
    <mergeCell ref="E18:H18"/>
    <mergeCell ref="F39:I39"/>
    <mergeCell ref="F40:I40"/>
    <mergeCell ref="O18:R18"/>
    <mergeCell ref="O19:R19"/>
  </mergeCells>
  <dataValidations count="19">
    <dataValidation allowBlank="1" showInputMessage="1" showErrorMessage="1" prompt="Weekdays are automatically updated in this column under this heading" sqref="C7 D29 M8 N33 C49"/>
    <dataValidation allowBlank="1" showInputMessage="1" showErrorMessage="1" prompt="Enter Week ending date in this cell" sqref="D5 E27 N6 O31 D47"/>
    <dataValidation allowBlank="1" showInputMessage="1" showErrorMessage="1" prompt="Enter Week ending date in cell at right" sqref="C5 D27 M6 N31 C47"/>
    <dataValidation allowBlank="1" showInputMessage="1" showErrorMessage="1" prompt="Enter Date in this cell" sqref="I17 J39 S18 T43 I59"/>
    <dataValidation allowBlank="1" showInputMessage="1" showErrorMessage="1" prompt="Enter Employee signature in this cell" sqref="E17:H17 F39:I39 O18:R18 P43:S43 E59:H59"/>
    <dataValidation allowBlank="1" showInputMessage="1" showErrorMessage="1" prompt="Total hours for the entire period are automatically calculated in cells at right" sqref="D16 E38 N17 O42 D58"/>
    <dataValidation allowBlank="1" showInputMessage="1" showErrorMessage="1" prompt="Total Hours for each weekday are automatically calculated in this column under this heading" sqref="I7 J29 S8 T33 I49"/>
    <dataValidation allowBlank="1" showInputMessage="1" showErrorMessage="1" prompt="Enter Vacation hours in this column under this heading" sqref="H7 I29 R8 S33 H49"/>
    <dataValidation allowBlank="1" showInputMessage="1" showErrorMessage="1" prompt="Enter Sick hours in this column under this heading" sqref="G7 H29 Q8 R33 G49"/>
    <dataValidation allowBlank="1" showInputMessage="1" showErrorMessage="1" prompt="Enter Overtime Hours in this column under this heading" sqref="F7 G29 P8 Q33 F49"/>
    <dataValidation allowBlank="1" showInputMessage="1" showErrorMessage="1" prompt="Date is automatically updated in this column under this heading based on Week ending date in cell C5" sqref="D7 E29 N8 O33 D49"/>
    <dataValidation allowBlank="1" showInputMessage="1" showErrorMessage="1" prompt="Enter Regular Hours in this column under this heading" sqref="E7 F29 O8 P33 E49"/>
    <dataValidation allowBlank="1" showInputMessage="1" showErrorMessage="1" prompt="Enter Employee phone number in this cell" sqref="H4:I4 I26:J26 R5:S5 S30:T30 H46:I46"/>
    <dataValidation allowBlank="1" showInputMessage="1" showErrorMessage="1" prompt="Enter Employee phone number in cell at right" sqref="G4 H26 Q5 R30 G46"/>
    <dataValidation allowBlank="1" showInputMessage="1" showErrorMessage="1" prompt="Enter Employee name in this cell" sqref="D4:E4 E26:F26 N5:O5 O30:P30 D46:E46"/>
    <dataValidation allowBlank="1" showInputMessage="1" showErrorMessage="1" prompt="Enter Employee name in cell at right" sqref="C4 D26 M5 N30 C46"/>
    <dataValidation allowBlank="1" showInputMessage="1" showErrorMessage="1" prompt="Enter Company Name in this cell. Enter employee details in cells below and Week ending date in cell C5" sqref="C3 D25 M4 N29 C45"/>
    <dataValidation allowBlank="1" showInputMessage="1" showErrorMessage="1" prompt="Title of this worksheet is in this cell" sqref="C2:I2 D24:J24 M3:S3 N28:T28 C44:I44"/>
    <dataValidation allowBlank="1" showInputMessage="1" showErrorMessage="1" prompt="Create a Weekly Time Sheet in this worksheet. Total Hours and Total Pay are automatically calculated at end of TimeSheet table" sqref="B2 C24 L3 M28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62"/>
  <sheetViews>
    <sheetView topLeftCell="A37" workbookViewId="0">
      <selection activeCell="B45" sqref="B45:K64"/>
    </sheetView>
  </sheetViews>
  <sheetFormatPr defaultRowHeight="14.25"/>
  <cols>
    <col min="2" max="2" width="10.75" customWidth="1"/>
    <col min="3" max="3" width="12.25" customWidth="1"/>
    <col min="4" max="4" width="11.25" customWidth="1"/>
    <col min="5" max="5" width="13" customWidth="1"/>
    <col min="6" max="6" width="12.125" customWidth="1"/>
    <col min="7" max="7" width="11.875" customWidth="1"/>
    <col min="8" max="8" width="13.5" customWidth="1"/>
    <col min="9" max="9" width="9.75" customWidth="1"/>
    <col min="16" max="16" width="12.625" customWidth="1"/>
  </cols>
  <sheetData>
    <row r="2" spans="2:21" ht="24" thickBot="1">
      <c r="B2" s="1"/>
      <c r="C2" s="53" t="s">
        <v>0</v>
      </c>
      <c r="D2" s="53"/>
      <c r="E2" s="53"/>
      <c r="F2" s="53"/>
      <c r="G2" s="53"/>
      <c r="H2" s="53"/>
      <c r="I2" s="53"/>
    </row>
    <row r="3" spans="2:21" ht="20.25" thickBot="1">
      <c r="B3" s="14" t="e">
        <f>'April 25'!B8+'May 25'!I16</f>
        <v>#VALUE!</v>
      </c>
      <c r="C3" s="2">
        <f>' Feb 25'!C8</f>
        <v>45690</v>
      </c>
      <c r="D3" s="1"/>
      <c r="E3" s="1"/>
      <c r="F3" s="1"/>
      <c r="G3" s="1"/>
      <c r="H3" s="1"/>
      <c r="I3" s="1"/>
    </row>
    <row r="4" spans="2:21" ht="31.5" thickBot="1">
      <c r="B4" s="1"/>
      <c r="C4" s="3" t="s">
        <v>1</v>
      </c>
      <c r="D4" s="55" t="s">
        <v>14</v>
      </c>
      <c r="E4" s="55"/>
      <c r="F4" s="1"/>
      <c r="G4" s="4"/>
      <c r="H4" s="54"/>
      <c r="I4" s="54"/>
      <c r="N4" s="1"/>
      <c r="O4" s="58" t="s">
        <v>0</v>
      </c>
      <c r="P4" s="58"/>
      <c r="Q4" s="58"/>
      <c r="R4" s="58"/>
      <c r="S4" s="58"/>
      <c r="T4" s="58"/>
      <c r="U4" s="58"/>
    </row>
    <row r="5" spans="2:21" ht="20.25" thickBot="1">
      <c r="B5" s="1"/>
      <c r="C5" s="5" t="s">
        <v>2</v>
      </c>
      <c r="D5" s="56">
        <v>45835</v>
      </c>
      <c r="E5" s="56"/>
      <c r="F5" s="1"/>
      <c r="G5" s="1"/>
      <c r="H5" s="1"/>
      <c r="I5" s="1"/>
      <c r="N5" s="14">
        <f>'April 25'!N10+'May 25'!U18</f>
        <v>0</v>
      </c>
      <c r="O5" s="2">
        <f>' Feb 25'!O10</f>
        <v>0</v>
      </c>
      <c r="P5" s="1"/>
      <c r="Q5" s="1"/>
      <c r="R5" s="1"/>
      <c r="S5" s="1"/>
      <c r="T5" s="1"/>
      <c r="U5" s="1"/>
    </row>
    <row r="6" spans="2:21" ht="29.25" thickBot="1">
      <c r="B6" s="1"/>
      <c r="C6" s="1"/>
      <c r="D6" s="1"/>
      <c r="E6" s="1"/>
      <c r="F6" s="1"/>
      <c r="G6" s="1"/>
      <c r="H6" s="1"/>
      <c r="I6" s="1"/>
      <c r="N6" s="1"/>
      <c r="O6" s="3" t="s">
        <v>1</v>
      </c>
      <c r="P6" s="59" t="s">
        <v>14</v>
      </c>
      <c r="Q6" s="59"/>
      <c r="R6" s="1"/>
      <c r="S6" s="4"/>
      <c r="T6" s="60"/>
      <c r="U6" s="60"/>
    </row>
    <row r="7" spans="2:21" ht="29.25" thickBo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N7" s="1"/>
      <c r="O7" s="5" t="s">
        <v>2</v>
      </c>
      <c r="P7" s="61">
        <v>45856</v>
      </c>
      <c r="Q7" s="61"/>
      <c r="R7" s="1"/>
      <c r="S7" s="1"/>
      <c r="T7" s="1"/>
      <c r="U7" s="1"/>
    </row>
    <row r="8" spans="2:21">
      <c r="B8" s="1"/>
      <c r="C8" s="1" t="str">
        <f>IFERROR(TEXT(TimeSheet214182235461023[[#This Row],[Date]],"aaaa"), "")</f>
        <v>Saturday</v>
      </c>
      <c r="D8" s="8">
        <v>45836</v>
      </c>
      <c r="E8" s="9"/>
      <c r="F8" s="9"/>
      <c r="G8" s="9"/>
      <c r="H8" s="10"/>
      <c r="I8" s="9">
        <f>IFERROR(SUM(E8:H8), "")</f>
        <v>0</v>
      </c>
      <c r="N8" s="1"/>
      <c r="O8" s="1"/>
      <c r="P8" s="1"/>
      <c r="Q8" s="1"/>
      <c r="R8" s="1"/>
      <c r="S8" s="1"/>
      <c r="T8" s="1"/>
      <c r="U8" s="1"/>
    </row>
    <row r="9" spans="2:21" ht="42.75">
      <c r="B9" s="1"/>
      <c r="C9" s="1" t="str">
        <f>IFERROR(TEXT(TimeSheet214182235461023[[#This Row],[Date]],"aaaa"), "")</f>
        <v>Sunday</v>
      </c>
      <c r="D9" s="8">
        <v>45837</v>
      </c>
      <c r="E9" s="9"/>
      <c r="F9" s="9"/>
      <c r="G9" s="9"/>
      <c r="H9" s="10"/>
      <c r="I9" s="9"/>
      <c r="N9" s="1"/>
      <c r="O9" s="7" t="s">
        <v>3</v>
      </c>
      <c r="P9" s="7" t="s">
        <v>4</v>
      </c>
      <c r="Q9" s="1" t="s">
        <v>12</v>
      </c>
      <c r="R9" s="1" t="s">
        <v>11</v>
      </c>
      <c r="S9" s="1" t="s">
        <v>6</v>
      </c>
      <c r="T9" s="1" t="s">
        <v>7</v>
      </c>
      <c r="U9" s="1" t="s">
        <v>8</v>
      </c>
    </row>
    <row r="10" spans="2:21" ht="28.5">
      <c r="B10" s="1"/>
      <c r="C10" s="1" t="s">
        <v>63</v>
      </c>
      <c r="D10" s="8">
        <v>45838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N10" s="1"/>
      <c r="O10" s="1" t="str">
        <f>IFERROR(TEXT(TimeSheet2141822354610232526[[#This Row],[Date]],"aaaa"), "")</f>
        <v>Saturday</v>
      </c>
      <c r="P10" s="8">
        <v>45850</v>
      </c>
      <c r="Q10" s="9"/>
      <c r="R10" s="9"/>
      <c r="S10" s="9"/>
      <c r="T10" s="10"/>
      <c r="U10" s="9">
        <f>IFERROR(SUM(Q10:T10), "")</f>
        <v>0</v>
      </c>
    </row>
    <row r="11" spans="2:21">
      <c r="B11" s="1"/>
      <c r="C11" s="1" t="s">
        <v>64</v>
      </c>
      <c r="D11" s="8">
        <v>45839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N11" s="1"/>
      <c r="O11" s="1" t="str">
        <f>IFERROR(TEXT(TimeSheet2141822354610232526[[#This Row],[Date]],"aaaa"), "")</f>
        <v>Sunday</v>
      </c>
      <c r="P11" s="8">
        <v>45851</v>
      </c>
      <c r="Q11" s="9"/>
      <c r="R11" s="9"/>
      <c r="S11" s="9"/>
      <c r="T11" s="10"/>
      <c r="U11" s="9"/>
    </row>
    <row r="12" spans="2:21" ht="42.75">
      <c r="B12" s="1"/>
      <c r="C12" s="1" t="s">
        <v>65</v>
      </c>
      <c r="D12" s="8">
        <v>45840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67</v>
      </c>
      <c r="I12" s="9">
        <v>2</v>
      </c>
      <c r="N12" s="1"/>
      <c r="O12" s="1" t="s">
        <v>63</v>
      </c>
      <c r="P12" s="8">
        <v>45852</v>
      </c>
      <c r="Q12" s="9">
        <f>SUBTOTAL(109,'June 25'!$E$8:$E$9)</f>
        <v>0</v>
      </c>
      <c r="R12" s="9"/>
      <c r="S12" s="9">
        <f>SUBTOTAL(109,'June 25'!$G$8:$G$9)</f>
        <v>0</v>
      </c>
      <c r="T12" s="20"/>
      <c r="U12" s="9"/>
    </row>
    <row r="13" spans="2:21" ht="42.75">
      <c r="B13" s="1"/>
      <c r="C13" s="1" t="s">
        <v>58</v>
      </c>
      <c r="D13" s="8">
        <v>45841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67</v>
      </c>
      <c r="I13" s="9">
        <v>1</v>
      </c>
      <c r="N13" s="1"/>
      <c r="O13" s="1" t="s">
        <v>64</v>
      </c>
      <c r="P13" s="8">
        <v>45853</v>
      </c>
      <c r="Q13" s="9">
        <f>SUBTOTAL(109,'June 25'!$E$8:$E$9)</f>
        <v>0</v>
      </c>
      <c r="R13" s="9"/>
      <c r="S13" s="9">
        <f>SUBTOTAL(109,'June 25'!$G$8:$G$9)</f>
        <v>0</v>
      </c>
      <c r="T13" s="10"/>
      <c r="U13" s="9"/>
    </row>
    <row r="14" spans="2:21" ht="28.5">
      <c r="B14" s="1"/>
      <c r="C14" s="1" t="s">
        <v>59</v>
      </c>
      <c r="D14" s="8">
        <v>45842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N14" s="1"/>
      <c r="O14" s="1" t="s">
        <v>65</v>
      </c>
      <c r="P14" s="8">
        <v>45854</v>
      </c>
      <c r="Q14" s="9">
        <f>SUBTOTAL(109,'June 25'!$E$8:$E$9)</f>
        <v>0</v>
      </c>
      <c r="R14" s="9"/>
      <c r="S14" s="9">
        <f>SUBTOTAL(109,'June 25'!$G$8:$G$9)</f>
        <v>0</v>
      </c>
      <c r="T14" s="20"/>
      <c r="U14" s="9"/>
    </row>
    <row r="15" spans="2:21" ht="28.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N15" s="1"/>
      <c r="O15" s="1" t="s">
        <v>58</v>
      </c>
      <c r="P15" s="8">
        <v>45855</v>
      </c>
      <c r="Q15" s="9">
        <f>SUBTOTAL(109,'June 25'!$E$8:$E$9)</f>
        <v>0</v>
      </c>
      <c r="R15" s="9"/>
      <c r="S15" s="9">
        <f>SUBTOTAL(109,'June 25'!$G$8:$G$9)</f>
        <v>0</v>
      </c>
      <c r="T15" s="20"/>
      <c r="U15" s="9">
        <v>2</v>
      </c>
    </row>
    <row r="16" spans="2:21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3</v>
      </c>
      <c r="N16" s="1"/>
      <c r="O16" s="1" t="s">
        <v>59</v>
      </c>
      <c r="P16" s="8">
        <v>45856</v>
      </c>
      <c r="Q16" s="12">
        <f>SUBTOTAL(109,'June 25'!$E$8:$E$9)</f>
        <v>0</v>
      </c>
      <c r="R16" s="12">
        <f>IFERROR(SUM(R9:R15), "")</f>
        <v>0</v>
      </c>
      <c r="S16" s="12">
        <f>SUBTOTAL(109,'June 25'!$G$8:$G$9)</f>
        <v>0</v>
      </c>
      <c r="T16" s="17"/>
      <c r="U16" s="17"/>
    </row>
    <row r="17" spans="2:21" ht="15.75" thickTop="1">
      <c r="B17" s="1"/>
      <c r="C17" s="1"/>
      <c r="D17" s="1"/>
      <c r="E17" s="83" t="s">
        <v>51</v>
      </c>
      <c r="F17" s="83"/>
      <c r="G17" s="83"/>
      <c r="H17" s="83"/>
      <c r="I17" s="56"/>
      <c r="N17" s="1"/>
      <c r="O17" s="1"/>
      <c r="P17" s="8"/>
      <c r="Q17" s="12">
        <f>SUBTOTAL(109,'June 25'!$E$8:$E$9)</f>
        <v>0</v>
      </c>
      <c r="R17" s="12"/>
      <c r="S17" s="12">
        <f>SUBTOTAL(109,'June 25'!$G$8:$G$9)</f>
        <v>0</v>
      </c>
      <c r="T17" s="19"/>
      <c r="U17" s="17"/>
    </row>
    <row r="18" spans="2:21" ht="17.25" thickBot="1">
      <c r="B18" s="1"/>
      <c r="C18" s="1"/>
      <c r="D18" s="1"/>
      <c r="E18" s="87">
        <f>SUBTOTAL(109,'June 25'!$E$8:$E$9)</f>
        <v>0</v>
      </c>
      <c r="F18" s="88"/>
      <c r="G18" s="88"/>
      <c r="H18" s="88"/>
      <c r="I18" s="52" t="s">
        <v>66</v>
      </c>
      <c r="N18" s="1"/>
      <c r="O18" s="1"/>
      <c r="P18" s="11" t="s">
        <v>9</v>
      </c>
      <c r="Q18" s="18">
        <f>SUBTOTAL(109,'June 25'!$E$8:$E$9)</f>
        <v>0</v>
      </c>
      <c r="R18" s="18">
        <f>IFERROR(SUM(R10:R17), "")</f>
        <v>0</v>
      </c>
      <c r="S18" s="18">
        <f>IFERROR(SUM(S10:S17), "")</f>
        <v>0</v>
      </c>
      <c r="T18" s="18">
        <f>IFERROR(SUM(T10:T17), "")</f>
        <v>0</v>
      </c>
      <c r="U18" s="12">
        <v>2</v>
      </c>
    </row>
    <row r="19" spans="2:21" ht="15" thickTop="1">
      <c r="C19" s="1"/>
      <c r="D19" s="1"/>
      <c r="E19" s="1"/>
      <c r="F19" s="1"/>
      <c r="G19" s="1"/>
      <c r="H19" s="1"/>
      <c r="I19" s="1"/>
      <c r="N19" s="1"/>
      <c r="O19" s="1"/>
      <c r="P19" s="1"/>
      <c r="Q19" s="83" t="s">
        <v>51</v>
      </c>
      <c r="R19" s="83"/>
      <c r="S19" s="83"/>
      <c r="T19" s="83"/>
      <c r="U19" s="61"/>
    </row>
    <row r="20" spans="2:21">
      <c r="N20" s="1"/>
      <c r="O20" s="1"/>
      <c r="P20" s="1"/>
      <c r="Q20" s="87">
        <f>SUBTOTAL(109,'June 25'!$E$8:$E$9)</f>
        <v>0</v>
      </c>
      <c r="R20" s="88"/>
      <c r="S20" s="88"/>
      <c r="T20" s="88"/>
      <c r="U20" s="57" t="s">
        <v>69</v>
      </c>
    </row>
    <row r="21" spans="2:21">
      <c r="O21" s="1"/>
      <c r="P21" s="1"/>
      <c r="Q21" s="1"/>
      <c r="R21" s="1"/>
      <c r="S21" s="1"/>
      <c r="T21" s="1"/>
      <c r="U21" s="1"/>
    </row>
    <row r="25" spans="2:21" ht="24" thickBot="1">
      <c r="B25" s="1"/>
      <c r="C25" s="53" t="s">
        <v>0</v>
      </c>
      <c r="D25" s="53"/>
      <c r="E25" s="53"/>
      <c r="F25" s="53"/>
      <c r="G25" s="53"/>
      <c r="H25" s="53"/>
      <c r="I25" s="53"/>
    </row>
    <row r="26" spans="2:21" ht="24" thickBot="1">
      <c r="B26" s="14" t="e">
        <f>'April 25'!B31+'May 25'!I39</f>
        <v>#VALUE!</v>
      </c>
      <c r="C26" s="2">
        <f>' Feb 25'!C31</f>
        <v>45702</v>
      </c>
      <c r="D26" s="1"/>
      <c r="E26" s="1"/>
      <c r="F26" s="1"/>
      <c r="G26" s="1"/>
      <c r="H26" s="1"/>
      <c r="I26" s="1"/>
      <c r="N26" s="1"/>
      <c r="O26" s="58" t="s">
        <v>0</v>
      </c>
      <c r="P26" s="58"/>
      <c r="Q26" s="58"/>
      <c r="R26" s="58"/>
      <c r="S26" s="58"/>
      <c r="T26" s="58"/>
      <c r="U26" s="58"/>
    </row>
    <row r="27" spans="2:21" ht="29.25" thickBot="1">
      <c r="B27" s="1"/>
      <c r="C27" s="3" t="s">
        <v>1</v>
      </c>
      <c r="D27" s="55" t="s">
        <v>14</v>
      </c>
      <c r="E27" s="55"/>
      <c r="F27" s="1"/>
      <c r="G27" s="4"/>
      <c r="H27" s="54"/>
      <c r="I27" s="54"/>
      <c r="N27" s="14">
        <f>'April 25'!N32+'May 25'!U40</f>
        <v>0</v>
      </c>
      <c r="O27" s="2">
        <f>' Feb 25'!O32</f>
        <v>0</v>
      </c>
      <c r="P27" s="1"/>
      <c r="Q27" s="1"/>
      <c r="R27" s="1"/>
      <c r="S27" s="1"/>
      <c r="T27" s="1"/>
      <c r="U27" s="1"/>
    </row>
    <row r="28" spans="2:21" ht="30" thickBot="1">
      <c r="B28" s="1"/>
      <c r="C28" s="5" t="s">
        <v>2</v>
      </c>
      <c r="D28" s="56">
        <v>45849</v>
      </c>
      <c r="E28" s="56"/>
      <c r="F28" s="1"/>
      <c r="G28" s="1"/>
      <c r="H28" s="1"/>
      <c r="I28" s="1"/>
      <c r="N28" s="1"/>
      <c r="O28" s="3" t="s">
        <v>1</v>
      </c>
      <c r="P28" s="59" t="s">
        <v>14</v>
      </c>
      <c r="Q28" s="59"/>
      <c r="R28" s="1"/>
      <c r="S28" s="4"/>
      <c r="T28" s="60"/>
      <c r="U28" s="60"/>
    </row>
    <row r="29" spans="2:21" ht="15.75" thickBot="1">
      <c r="B29" s="1"/>
      <c r="C29" s="1"/>
      <c r="D29" s="1"/>
      <c r="E29" s="1"/>
      <c r="F29" s="1"/>
      <c r="G29" s="1"/>
      <c r="H29" s="1"/>
      <c r="I29" s="1"/>
      <c r="N29" s="1"/>
      <c r="O29" s="5" t="s">
        <v>2</v>
      </c>
      <c r="P29" s="61">
        <v>45863</v>
      </c>
      <c r="Q29" s="61"/>
      <c r="R29" s="1"/>
      <c r="S29" s="1"/>
      <c r="T29" s="1"/>
      <c r="U29" s="1"/>
    </row>
    <row r="30" spans="2:21" ht="28.5">
      <c r="B30" s="1"/>
      <c r="C30" s="7" t="s">
        <v>3</v>
      </c>
      <c r="D30" s="7" t="s">
        <v>4</v>
      </c>
      <c r="E30" s="1" t="s">
        <v>12</v>
      </c>
      <c r="F30" s="1" t="s">
        <v>11</v>
      </c>
      <c r="G30" s="1" t="s">
        <v>6</v>
      </c>
      <c r="H30" s="1" t="s">
        <v>7</v>
      </c>
      <c r="I30" s="1" t="s">
        <v>8</v>
      </c>
      <c r="N30" s="1"/>
      <c r="O30" s="1"/>
      <c r="P30" s="1"/>
      <c r="Q30" s="1"/>
      <c r="R30" s="1"/>
      <c r="S30" s="1"/>
      <c r="T30" s="1"/>
      <c r="U30" s="1"/>
    </row>
    <row r="31" spans="2:21" ht="42.75">
      <c r="B31" s="1"/>
      <c r="C31" s="1" t="str">
        <f>IFERROR(TEXT(TimeSheet21418223546102325[[#This Row],[Date]],"aaaa"), "")</f>
        <v>Saturday</v>
      </c>
      <c r="D31" s="8">
        <v>45843</v>
      </c>
      <c r="E31" s="9"/>
      <c r="F31" s="9"/>
      <c r="G31" s="9"/>
      <c r="H31" s="10"/>
      <c r="I31" s="9">
        <f>IFERROR(SUM(E31:H31), "")</f>
        <v>0</v>
      </c>
      <c r="N31" s="1"/>
      <c r="O31" s="7" t="s">
        <v>3</v>
      </c>
      <c r="P31" s="7" t="s">
        <v>4</v>
      </c>
      <c r="Q31" s="1" t="s">
        <v>12</v>
      </c>
      <c r="R31" s="1" t="s">
        <v>11</v>
      </c>
      <c r="S31" s="1" t="s">
        <v>6</v>
      </c>
      <c r="T31" s="1" t="s">
        <v>7</v>
      </c>
      <c r="U31" s="1" t="s">
        <v>8</v>
      </c>
    </row>
    <row r="32" spans="2:21" ht="28.5">
      <c r="B32" s="1"/>
      <c r="C32" s="1" t="str">
        <f>IFERROR(TEXT(TimeSheet21418223546102325[[#This Row],[Date]],"aaaa"), "")</f>
        <v>Sunday</v>
      </c>
      <c r="D32" s="8">
        <v>45844</v>
      </c>
      <c r="E32" s="9"/>
      <c r="F32" s="9"/>
      <c r="G32" s="9"/>
      <c r="H32" s="10"/>
      <c r="I32" s="9"/>
      <c r="N32" s="1"/>
      <c r="O32" s="1" t="str">
        <f>IFERROR(TEXT(TimeSheet214182235461023252627[[#This Row],[Date]],"aaaa"), "")</f>
        <v>Saturday</v>
      </c>
      <c r="P32" s="8">
        <v>45857</v>
      </c>
      <c r="Q32" s="9"/>
      <c r="R32" s="9"/>
      <c r="S32" s="9"/>
      <c r="T32" s="10"/>
      <c r="U32" s="9">
        <f>IFERROR(SUM(Q32:T32), "")</f>
        <v>0</v>
      </c>
    </row>
    <row r="33" spans="2:21">
      <c r="B33" s="1"/>
      <c r="C33" s="1" t="s">
        <v>63</v>
      </c>
      <c r="D33" s="8">
        <v>45845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>
        <v>1</v>
      </c>
      <c r="N33" s="1"/>
      <c r="O33" s="1" t="str">
        <f>IFERROR(TEXT(TimeSheet214182235461023252627[[#This Row],[Date]],"aaaa"), "")</f>
        <v>Sunday</v>
      </c>
      <c r="P33" s="8">
        <v>45858</v>
      </c>
      <c r="Q33" s="9"/>
      <c r="R33" s="9"/>
      <c r="S33" s="9"/>
      <c r="T33" s="10"/>
      <c r="U33" s="9"/>
    </row>
    <row r="34" spans="2:21">
      <c r="B34" s="1"/>
      <c r="C34" s="1" t="s">
        <v>64</v>
      </c>
      <c r="D34" s="8">
        <v>45846</v>
      </c>
      <c r="E34" s="9">
        <f>SUBTOTAL(109,'June 25'!$E$8:$E$9)</f>
        <v>0</v>
      </c>
      <c r="F34" s="9"/>
      <c r="G34" s="9">
        <f>SUBTOTAL(109,'June 25'!$G$8:$G$9)</f>
        <v>0</v>
      </c>
      <c r="H34" s="10"/>
      <c r="I34" s="9"/>
      <c r="N34" s="1"/>
      <c r="O34" s="1" t="s">
        <v>63</v>
      </c>
      <c r="P34" s="8">
        <v>45859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 ht="28.5">
      <c r="B35" s="1"/>
      <c r="C35" s="1" t="s">
        <v>65</v>
      </c>
      <c r="D35" s="8">
        <v>45847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64</v>
      </c>
      <c r="P35" s="8">
        <v>45860</v>
      </c>
      <c r="Q35" s="9">
        <f>SUBTOTAL(109,'June 25'!$E$8:$E$9)</f>
        <v>0</v>
      </c>
      <c r="R35" s="9"/>
      <c r="S35" s="9">
        <f>SUBTOTAL(109,'June 25'!$G$8:$G$9)</f>
        <v>0</v>
      </c>
      <c r="T35" s="10"/>
      <c r="U35" s="9">
        <v>3</v>
      </c>
    </row>
    <row r="36" spans="2:21" ht="28.5">
      <c r="B36" s="1"/>
      <c r="C36" s="1" t="s">
        <v>58</v>
      </c>
      <c r="D36" s="8">
        <v>45848</v>
      </c>
      <c r="E36" s="9">
        <f>SUBTOTAL(109,'June 25'!$E$8:$E$9)</f>
        <v>0</v>
      </c>
      <c r="F36" s="9"/>
      <c r="G36" s="9">
        <f>SUBTOTAL(109,'June 25'!$G$8:$G$9)</f>
        <v>0</v>
      </c>
      <c r="H36" s="20"/>
      <c r="I36" s="9">
        <v>1</v>
      </c>
      <c r="N36" s="1"/>
      <c r="O36" s="1" t="s">
        <v>65</v>
      </c>
      <c r="P36" s="8">
        <v>45861</v>
      </c>
      <c r="Q36" s="9">
        <f>SUBTOTAL(109,'June 25'!$E$8:$E$9)</f>
        <v>0</v>
      </c>
      <c r="R36" s="9"/>
      <c r="S36" s="9">
        <f>SUBTOTAL(109,'June 25'!$G$8:$G$9)</f>
        <v>0</v>
      </c>
      <c r="T36" s="20"/>
      <c r="U36" s="9"/>
    </row>
    <row r="37" spans="2:21" ht="28.5">
      <c r="B37" s="1"/>
      <c r="C37" s="1" t="s">
        <v>59</v>
      </c>
      <c r="D37" s="8">
        <v>45849</v>
      </c>
      <c r="E37" s="12">
        <f>SUBTOTAL(109,'June 25'!$E$8:$E$9)</f>
        <v>0</v>
      </c>
      <c r="F37" s="12">
        <f>IFERROR(SUM(F30:F36), "")</f>
        <v>0</v>
      </c>
      <c r="G37" s="12">
        <f>SUBTOTAL(109,'June 25'!$G$8:$G$9)</f>
        <v>0</v>
      </c>
      <c r="H37" s="17"/>
      <c r="I37" s="17"/>
      <c r="N37" s="1"/>
      <c r="O37" s="1" t="s">
        <v>58</v>
      </c>
      <c r="P37" s="8">
        <v>45862</v>
      </c>
      <c r="Q37" s="9">
        <f>SUBTOTAL(109,'June 25'!$E$8:$E$9)</f>
        <v>0</v>
      </c>
      <c r="R37" s="9"/>
      <c r="S37" s="9">
        <f>SUBTOTAL(109,'June 25'!$G$8:$G$9)</f>
        <v>0</v>
      </c>
      <c r="T37" s="20"/>
      <c r="U37" s="9">
        <v>3</v>
      </c>
    </row>
    <row r="38" spans="2:21" ht="15">
      <c r="B38" s="1"/>
      <c r="C38" s="1"/>
      <c r="D38" s="8"/>
      <c r="E38" s="12">
        <f>SUBTOTAL(109,'June 25'!$E$8:$E$9)</f>
        <v>0</v>
      </c>
      <c r="F38" s="12"/>
      <c r="G38" s="12">
        <f>SUBTOTAL(109,'June 25'!$G$8:$G$9)</f>
        <v>0</v>
      </c>
      <c r="H38" s="19"/>
      <c r="I38" s="17"/>
      <c r="N38" s="1"/>
      <c r="O38" s="1" t="s">
        <v>59</v>
      </c>
      <c r="P38" s="8">
        <v>45863</v>
      </c>
      <c r="Q38" s="12">
        <f>SUBTOTAL(109,'June 25'!$E$8:$E$9)</f>
        <v>0</v>
      </c>
      <c r="R38" s="12">
        <f>IFERROR(SUM(R31:R37), "")</f>
        <v>0</v>
      </c>
      <c r="S38" s="12">
        <f>SUBTOTAL(109,'June 25'!$G$8:$G$9)</f>
        <v>0</v>
      </c>
      <c r="T38" s="17"/>
      <c r="U38" s="17"/>
    </row>
    <row r="39" spans="2:21" ht="17.25" thickBot="1">
      <c r="B39" s="1"/>
      <c r="C39" s="1"/>
      <c r="D39" s="11" t="s">
        <v>9</v>
      </c>
      <c r="E39" s="18">
        <f>SUBTOTAL(109,'June 25'!$E$8:$E$9)</f>
        <v>0</v>
      </c>
      <c r="F39" s="18">
        <f>IFERROR(SUM(F31:F38), "")</f>
        <v>0</v>
      </c>
      <c r="G39" s="18">
        <f>IFERROR(SUM(G31:G38), "")</f>
        <v>0</v>
      </c>
      <c r="H39" s="18">
        <f>IFERROR(SUM(H31:H38), "")</f>
        <v>0</v>
      </c>
      <c r="I39" s="12">
        <v>2</v>
      </c>
      <c r="N39" s="1"/>
      <c r="O39" s="1"/>
      <c r="P39" s="8"/>
      <c r="Q39" s="12">
        <f>SUBTOTAL(109,'June 25'!$E$8:$E$9)</f>
        <v>0</v>
      </c>
      <c r="R39" s="12"/>
      <c r="S39" s="12">
        <f>SUBTOTAL(109,'June 25'!$G$8:$G$9)</f>
        <v>0</v>
      </c>
      <c r="T39" s="19"/>
      <c r="U39" s="17"/>
    </row>
    <row r="40" spans="2:21" ht="18" thickTop="1" thickBot="1">
      <c r="B40" s="1"/>
      <c r="C40" s="1"/>
      <c r="D40" s="1"/>
      <c r="E40" s="83" t="s">
        <v>51</v>
      </c>
      <c r="F40" s="83"/>
      <c r="G40" s="83"/>
      <c r="H40" s="83"/>
      <c r="I40" s="56"/>
      <c r="N40" s="1"/>
      <c r="O40" s="1"/>
      <c r="P40" s="11" t="s">
        <v>9</v>
      </c>
      <c r="Q40" s="18">
        <f>SUBTOTAL(109,'June 25'!$E$8:$E$9)</f>
        <v>0</v>
      </c>
      <c r="R40" s="18">
        <f>IFERROR(SUM(R32:R39), "")</f>
        <v>0</v>
      </c>
      <c r="S40" s="18">
        <f>IFERROR(SUM(S32:S39), "")</f>
        <v>0</v>
      </c>
      <c r="T40" s="18">
        <f>IFERROR(SUM(T32:T39), "")</f>
        <v>0</v>
      </c>
      <c r="U40" s="12">
        <v>2</v>
      </c>
    </row>
    <row r="41" spans="2:21" ht="15" thickTop="1">
      <c r="B41" s="1"/>
      <c r="C41" s="1"/>
      <c r="D41" s="1"/>
      <c r="E41" s="87">
        <f>SUBTOTAL(109,'June 25'!$E$8:$E$9)</f>
        <v>0</v>
      </c>
      <c r="F41" s="88"/>
      <c r="G41" s="88"/>
      <c r="H41" s="88"/>
      <c r="I41" s="52" t="s">
        <v>68</v>
      </c>
      <c r="N41" s="1"/>
      <c r="O41" s="1"/>
      <c r="P41" s="1"/>
      <c r="Q41" s="83" t="s">
        <v>51</v>
      </c>
      <c r="R41" s="83"/>
      <c r="S41" s="83"/>
      <c r="T41" s="83"/>
      <c r="U41" s="61"/>
    </row>
    <row r="42" spans="2:21">
      <c r="C42" s="1"/>
      <c r="D42" s="1"/>
      <c r="E42" s="1"/>
      <c r="F42" s="1"/>
      <c r="G42" s="1"/>
      <c r="H42" s="1"/>
      <c r="I42" s="1"/>
      <c r="N42" s="1"/>
      <c r="O42" s="1"/>
      <c r="P42" s="1"/>
      <c r="Q42" s="87">
        <f>SUBTOTAL(109,'June 25'!$E$8:$E$9)</f>
        <v>0</v>
      </c>
      <c r="R42" s="88"/>
      <c r="S42" s="88"/>
      <c r="T42" s="88"/>
      <c r="U42" s="57" t="s">
        <v>70</v>
      </c>
    </row>
    <row r="43" spans="2:21">
      <c r="O43" s="1"/>
      <c r="P43" s="1"/>
      <c r="Q43" s="1"/>
      <c r="R43" s="1"/>
      <c r="S43" s="1"/>
      <c r="T43" s="1"/>
      <c r="U43" s="1"/>
    </row>
    <row r="45" spans="2:21" ht="24" thickBot="1">
      <c r="C45" s="1"/>
      <c r="D45" s="63" t="s">
        <v>0</v>
      </c>
      <c r="E45" s="63"/>
      <c r="F45" s="63"/>
      <c r="G45" s="63"/>
      <c r="H45" s="63"/>
      <c r="I45" s="63"/>
      <c r="J45" s="63"/>
    </row>
    <row r="46" spans="2:21" ht="20.25" thickBot="1">
      <c r="C46" s="14">
        <f>'April 25'!C51+'May 25'!J59</f>
        <v>0</v>
      </c>
      <c r="D46" s="2">
        <f>' Feb 25'!D51</f>
        <v>0</v>
      </c>
      <c r="E46" s="1"/>
      <c r="F46" s="1"/>
      <c r="G46" s="1"/>
      <c r="H46" s="1"/>
      <c r="I46" s="1"/>
      <c r="J46" s="1"/>
    </row>
    <row r="47" spans="2:21" ht="29.25" thickBot="1">
      <c r="C47" s="1"/>
      <c r="D47" s="3" t="s">
        <v>1</v>
      </c>
      <c r="E47" s="65" t="s">
        <v>14</v>
      </c>
      <c r="F47" s="65"/>
      <c r="G47" s="1"/>
      <c r="H47" s="4"/>
      <c r="I47" s="64"/>
      <c r="J47" s="64"/>
    </row>
    <row r="48" spans="2:21" ht="15.75" thickBot="1">
      <c r="C48" s="1"/>
      <c r="D48" s="5" t="s">
        <v>2</v>
      </c>
      <c r="E48" s="66">
        <v>45870</v>
      </c>
      <c r="F48" s="66"/>
      <c r="G48" s="1"/>
      <c r="H48" s="1"/>
      <c r="I48" s="1"/>
      <c r="J48" s="1"/>
    </row>
    <row r="49" spans="3:10">
      <c r="C49" s="1"/>
      <c r="D49" s="1"/>
      <c r="E49" s="1"/>
      <c r="F49" s="1"/>
      <c r="G49" s="1"/>
      <c r="H49" s="1"/>
      <c r="I49" s="1"/>
      <c r="J49" s="1"/>
    </row>
    <row r="50" spans="3:10" ht="42.75">
      <c r="C50" s="1"/>
      <c r="D50" s="7" t="s">
        <v>3</v>
      </c>
      <c r="E50" s="7" t="s">
        <v>4</v>
      </c>
      <c r="F50" s="1" t="s">
        <v>12</v>
      </c>
      <c r="G50" s="1" t="s">
        <v>11</v>
      </c>
      <c r="H50" s="1" t="s">
        <v>6</v>
      </c>
      <c r="I50" s="1" t="s">
        <v>7</v>
      </c>
      <c r="J50" s="1" t="s">
        <v>8</v>
      </c>
    </row>
    <row r="51" spans="3:10">
      <c r="C51" s="1"/>
      <c r="D51" s="1" t="str">
        <f>IFERROR(TEXT(TimeSheet21418223546102325262728[[#This Row],[Date]],"aaaa"), "")</f>
        <v>Saturday</v>
      </c>
      <c r="E51" s="8">
        <v>45864</v>
      </c>
      <c r="F51" s="9"/>
      <c r="G51" s="9"/>
      <c r="H51" s="9"/>
      <c r="I51" s="10"/>
      <c r="J51" s="9">
        <f>IFERROR(SUM(F51:I51), "")</f>
        <v>0</v>
      </c>
    </row>
    <row r="52" spans="3:10">
      <c r="C52" s="1"/>
      <c r="D52" s="1" t="str">
        <f>IFERROR(TEXT(TimeSheet21418223546102325262728[[#This Row],[Date]],"aaaa"), "")</f>
        <v>Sunday</v>
      </c>
      <c r="E52" s="8">
        <v>45865</v>
      </c>
      <c r="F52" s="9"/>
      <c r="G52" s="9"/>
      <c r="H52" s="9"/>
      <c r="I52" s="10"/>
      <c r="J52" s="9"/>
    </row>
    <row r="53" spans="3:10">
      <c r="C53" s="1"/>
      <c r="D53" s="1" t="s">
        <v>63</v>
      </c>
      <c r="E53" s="8">
        <v>45866</v>
      </c>
      <c r="F53" s="9">
        <f>SUBTOTAL(109,'June 25'!$E$8:$E$9)</f>
        <v>0</v>
      </c>
      <c r="G53" s="9"/>
      <c r="H53" s="9">
        <f>SUBTOTAL(109,'June 25'!$G$8:$G$9)</f>
        <v>0</v>
      </c>
      <c r="I53" s="20"/>
      <c r="J53" s="9"/>
    </row>
    <row r="54" spans="3:10">
      <c r="C54" s="1"/>
      <c r="D54" s="1" t="s">
        <v>64</v>
      </c>
      <c r="E54" s="8">
        <v>45867</v>
      </c>
      <c r="F54" s="9">
        <f>SUBTOTAL(109,'June 25'!$E$8:$E$9)</f>
        <v>0</v>
      </c>
      <c r="G54" s="9"/>
      <c r="H54" s="9">
        <f>SUBTOTAL(109,'June 25'!$G$8:$G$9)</f>
        <v>0</v>
      </c>
      <c r="I54" s="10"/>
      <c r="J54" s="9"/>
    </row>
    <row r="55" spans="3:10" ht="28.5">
      <c r="C55" s="1"/>
      <c r="D55" s="1" t="s">
        <v>65</v>
      </c>
      <c r="E55" s="8">
        <v>45868</v>
      </c>
      <c r="F55" s="9">
        <f>SUBTOTAL(109,'June 25'!$E$8:$E$9)</f>
        <v>0</v>
      </c>
      <c r="G55" s="9"/>
      <c r="H55" s="9">
        <f>SUBTOTAL(109,'June 25'!$G$8:$G$9)</f>
        <v>0</v>
      </c>
      <c r="I55" s="20"/>
      <c r="J55" s="9"/>
    </row>
    <row r="56" spans="3:10">
      <c r="C56" s="1"/>
      <c r="D56" s="1" t="s">
        <v>58</v>
      </c>
      <c r="E56" s="8">
        <v>45869</v>
      </c>
      <c r="F56" s="9">
        <f>SUBTOTAL(109,'June 25'!$E$8:$E$9)</f>
        <v>0</v>
      </c>
      <c r="G56" s="9"/>
      <c r="H56" s="9">
        <f>SUBTOTAL(109,'June 25'!$G$8:$G$9)</f>
        <v>0</v>
      </c>
      <c r="I56" s="20"/>
      <c r="J56" s="9">
        <v>5</v>
      </c>
    </row>
    <row r="57" spans="3:10" ht="15">
      <c r="C57" s="1"/>
      <c r="D57" s="1" t="s">
        <v>59</v>
      </c>
      <c r="E57" s="8">
        <v>45870</v>
      </c>
      <c r="F57" s="12">
        <f>SUBTOTAL(109,'June 25'!$E$8:$E$9)</f>
        <v>0</v>
      </c>
      <c r="G57" s="12">
        <f>IFERROR(SUM(G50:G56), "")</f>
        <v>0</v>
      </c>
      <c r="H57" s="12">
        <f>SUBTOTAL(109,'June 25'!$G$8:$G$9)</f>
        <v>0</v>
      </c>
      <c r="I57" s="17"/>
      <c r="J57" s="17"/>
    </row>
    <row r="58" spans="3:10" ht="15">
      <c r="C58" s="1"/>
      <c r="D58" s="1"/>
      <c r="E58" s="8"/>
      <c r="F58" s="12">
        <f>SUBTOTAL(109,'June 25'!$E$8:$E$9)</f>
        <v>0</v>
      </c>
      <c r="G58" s="12"/>
      <c r="H58" s="12">
        <f>SUBTOTAL(109,'June 25'!$G$8:$G$9)</f>
        <v>0</v>
      </c>
      <c r="I58" s="19"/>
      <c r="J58" s="17"/>
    </row>
    <row r="59" spans="3:10" ht="17.25" thickBot="1">
      <c r="C59" s="1"/>
      <c r="D59" s="1"/>
      <c r="E59" s="11" t="s">
        <v>9</v>
      </c>
      <c r="F59" s="18">
        <f>SUBTOTAL(109,'June 25'!$E$8:$E$9)</f>
        <v>0</v>
      </c>
      <c r="G59" s="18">
        <f>IFERROR(SUM(G51:G58), "")</f>
        <v>0</v>
      </c>
      <c r="H59" s="18">
        <f>IFERROR(SUM(H51:H58), "")</f>
        <v>0</v>
      </c>
      <c r="I59" s="18">
        <f>IFERROR(SUM(I51:I58), "")</f>
        <v>0</v>
      </c>
      <c r="J59" s="12">
        <v>5</v>
      </c>
    </row>
    <row r="60" spans="3:10" ht="15" thickTop="1">
      <c r="C60" s="1"/>
      <c r="D60" s="1"/>
      <c r="E60" s="1"/>
      <c r="F60" s="83" t="s">
        <v>51</v>
      </c>
      <c r="G60" s="83"/>
      <c r="H60" s="83"/>
      <c r="I60" s="83"/>
      <c r="J60" s="66"/>
    </row>
    <row r="61" spans="3:10">
      <c r="C61" s="1"/>
      <c r="D61" s="1"/>
      <c r="E61" s="1"/>
      <c r="F61" s="87">
        <f>SUBTOTAL(109,'June 25'!$E$8:$E$9)</f>
        <v>0</v>
      </c>
      <c r="G61" s="88"/>
      <c r="H61" s="88"/>
      <c r="I61" s="88"/>
      <c r="J61" s="62" t="s">
        <v>71</v>
      </c>
    </row>
    <row r="62" spans="3:10">
      <c r="D62" s="1"/>
      <c r="E62" s="1"/>
      <c r="F62" s="1"/>
      <c r="G62" s="1"/>
      <c r="H62" s="1"/>
      <c r="I62" s="1"/>
      <c r="J62" s="1"/>
    </row>
  </sheetData>
  <mergeCells count="10">
    <mergeCell ref="F60:I60"/>
    <mergeCell ref="F61:I61"/>
    <mergeCell ref="Q42:T42"/>
    <mergeCell ref="E17:H17"/>
    <mergeCell ref="E18:H18"/>
    <mergeCell ref="E40:H40"/>
    <mergeCell ref="E41:H41"/>
    <mergeCell ref="Q19:T19"/>
    <mergeCell ref="Q20:T20"/>
    <mergeCell ref="Q41:T41"/>
  </mergeCells>
  <dataValidations count="19">
    <dataValidation allowBlank="1" showInputMessage="1" showErrorMessage="1" prompt="Create a Weekly Time Sheet in this worksheet. Total Hours and Total Pay are automatically calculated at end of TimeSheet table" sqref="B2 B25 N4 N26 C45"/>
    <dataValidation allowBlank="1" showInputMessage="1" showErrorMessage="1" prompt="Title of this worksheet is in this cell" sqref="C2:I2 C25:I25 O4:U4 O26:U26 D45:J45"/>
    <dataValidation allowBlank="1" showInputMessage="1" showErrorMessage="1" prompt="Enter Company Name in this cell. Enter employee details in cells below and Week ending date in cell C5" sqref="C3 C26 O5 O27 D46"/>
    <dataValidation allowBlank="1" showInputMessage="1" showErrorMessage="1" prompt="Enter Employee name in cell at right" sqref="C4 C27 O6 O28 D47"/>
    <dataValidation allowBlank="1" showInputMessage="1" showErrorMessage="1" prompt="Enter Employee name in this cell" sqref="D4:E4 D27:E27 P6:Q6 P28:Q28 E47:F47"/>
    <dataValidation allowBlank="1" showInputMessage="1" showErrorMessage="1" prompt="Enter Employee phone number in cell at right" sqref="G4 G27 S6 S28 H47"/>
    <dataValidation allowBlank="1" showInputMessage="1" showErrorMessage="1" prompt="Enter Employee phone number in this cell" sqref="H4:I4 H27:I27 T6:U6 T28:U28 I47:J47"/>
    <dataValidation allowBlank="1" showInputMessage="1" showErrorMessage="1" prompt="Enter Regular Hours in this column under this heading" sqref="E7 E30 Q9 Q31 F50"/>
    <dataValidation allowBlank="1" showInputMessage="1" showErrorMessage="1" prompt="Date is automatically updated in this column under this heading based on Week ending date in cell C5" sqref="D7 D30 P9 P31 E50"/>
    <dataValidation allowBlank="1" showInputMessage="1" showErrorMessage="1" prompt="Enter Overtime Hours in this column under this heading" sqref="F7 F30 R9 R31 G50"/>
    <dataValidation allowBlank="1" showInputMessage="1" showErrorMessage="1" prompt="Enter Sick hours in this column under this heading" sqref="G7 G30 S9 S31 H50"/>
    <dataValidation allowBlank="1" showInputMessage="1" showErrorMessage="1" prompt="Enter Vacation hours in this column under this heading" sqref="H7 H30 T9 T31 I50"/>
    <dataValidation allowBlank="1" showInputMessage="1" showErrorMessage="1" prompt="Total Hours for each weekday are automatically calculated in this column under this heading" sqref="I7 I30 U9 U31 J50"/>
    <dataValidation allowBlank="1" showInputMessage="1" showErrorMessage="1" prompt="Total hours for the entire period are automatically calculated in cells at right" sqref="D16 D39 P18 P40 E59"/>
    <dataValidation allowBlank="1" showInputMessage="1" showErrorMessage="1" prompt="Enter Employee signature in this cell" sqref="E17:H17 E40:H40 Q19:T19 Q41:T41 F60:I60"/>
    <dataValidation allowBlank="1" showInputMessage="1" showErrorMessage="1" prompt="Enter Date in this cell" sqref="I17 I40 U19 U41 J60"/>
    <dataValidation allowBlank="1" showInputMessage="1" showErrorMessage="1" prompt="Enter Week ending date in cell at right" sqref="C5 C28 O7 O29 D48"/>
    <dataValidation allowBlank="1" showInputMessage="1" showErrorMessage="1" prompt="Enter Week ending date in this cell" sqref="D5 D28 P7 P29 E48"/>
    <dataValidation allowBlank="1" showInputMessage="1" showErrorMessage="1" prompt="Weekdays are automatically updated in this column under this heading" sqref="C7 C30 O9 O31 D50"/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I20"/>
  <sheetViews>
    <sheetView tabSelected="1" topLeftCell="A8" workbookViewId="0">
      <selection activeCell="K12" sqref="K12"/>
    </sheetView>
  </sheetViews>
  <sheetFormatPr defaultRowHeight="14.25"/>
  <cols>
    <col min="2" max="2" width="11" customWidth="1"/>
    <col min="3" max="4" width="11.125" customWidth="1"/>
    <col min="5" max="5" width="10" customWidth="1"/>
    <col min="6" max="6" width="11" customWidth="1"/>
    <col min="7" max="7" width="11.625" customWidth="1"/>
    <col min="8" max="8" width="10.625" customWidth="1"/>
  </cols>
  <sheetData>
    <row r="3" spans="2:9" ht="24" thickBot="1">
      <c r="B3" s="1"/>
      <c r="C3" s="68" t="s">
        <v>0</v>
      </c>
      <c r="D3" s="68"/>
      <c r="E3" s="68"/>
      <c r="F3" s="68"/>
      <c r="G3" s="68"/>
      <c r="H3" s="68"/>
      <c r="I3" s="68"/>
    </row>
    <row r="4" spans="2:9" ht="20.25" thickBot="1">
      <c r="B4" s="14" t="e">
        <f>'April 25'!B9+'May 25'!I17</f>
        <v>#VALUE!</v>
      </c>
      <c r="C4" s="2">
        <f>' Feb 25'!C9</f>
        <v>45691</v>
      </c>
      <c r="D4" s="1"/>
      <c r="E4" s="1"/>
      <c r="F4" s="1"/>
      <c r="G4" s="1"/>
      <c r="H4" s="1"/>
      <c r="I4" s="1"/>
    </row>
    <row r="5" spans="2:9" ht="43.5" thickBot="1">
      <c r="B5" s="1"/>
      <c r="C5" s="3" t="s">
        <v>1</v>
      </c>
      <c r="D5" s="69" t="s">
        <v>14</v>
      </c>
      <c r="E5" s="69"/>
      <c r="F5" s="1"/>
      <c r="G5" s="4"/>
      <c r="H5" s="70"/>
      <c r="I5" s="70"/>
    </row>
    <row r="6" spans="2:9" ht="15.75" thickBot="1">
      <c r="B6" s="1"/>
      <c r="C6" s="5" t="s">
        <v>2</v>
      </c>
      <c r="D6" s="71">
        <v>45877</v>
      </c>
      <c r="E6" s="71"/>
      <c r="F6" s="1"/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42.7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</row>
    <row r="9" spans="2:9" ht="28.5">
      <c r="B9" s="1"/>
      <c r="C9" s="1" t="str">
        <f>IFERROR(TEXT(TimeSheet2141822354610232526272829[[#This Row],[Date]],"aaaa"), "")</f>
        <v>Saturday</v>
      </c>
      <c r="D9" s="8">
        <v>45871</v>
      </c>
      <c r="E9" s="9"/>
      <c r="F9" s="9"/>
      <c r="G9" s="9"/>
      <c r="H9" s="10"/>
      <c r="I9" s="9">
        <f>IFERROR(SUM(E9:H9), "")</f>
        <v>0</v>
      </c>
    </row>
    <row r="10" spans="2:9">
      <c r="B10" s="1"/>
      <c r="C10" s="1" t="str">
        <f>IFERROR(TEXT(TimeSheet2141822354610232526272829[[#This Row],[Date]],"aaaa"), "")</f>
        <v>Sunday</v>
      </c>
      <c r="D10" s="8">
        <v>45872</v>
      </c>
      <c r="E10" s="9"/>
      <c r="F10" s="9"/>
      <c r="G10" s="9"/>
      <c r="H10" s="10"/>
      <c r="I10" s="9"/>
    </row>
    <row r="11" spans="2:9">
      <c r="B11" s="1"/>
      <c r="C11" s="1" t="s">
        <v>63</v>
      </c>
      <c r="D11" s="8">
        <v>45873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</row>
    <row r="12" spans="2:9" ht="28.5">
      <c r="B12" s="1"/>
      <c r="C12" s="1" t="s">
        <v>64</v>
      </c>
      <c r="D12" s="8">
        <v>45843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73</v>
      </c>
      <c r="I12" s="9">
        <v>1</v>
      </c>
    </row>
    <row r="13" spans="2:9" ht="28.5">
      <c r="B13" s="1"/>
      <c r="C13" s="1" t="s">
        <v>65</v>
      </c>
      <c r="D13" s="8">
        <v>45844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</row>
    <row r="14" spans="2:9" ht="28.5">
      <c r="B14" s="1"/>
      <c r="C14" s="1" t="s">
        <v>58</v>
      </c>
      <c r="D14" s="8">
        <v>45845</v>
      </c>
      <c r="E14" s="9">
        <f>SUBTOTAL(109,'June 25'!$E$8:$E$9)</f>
        <v>0</v>
      </c>
      <c r="F14" s="9"/>
      <c r="G14" s="9">
        <f>SUBTOTAL(109,'June 25'!$G$8:$G$9)</f>
        <v>0</v>
      </c>
      <c r="H14" s="20"/>
      <c r="I14" s="9"/>
    </row>
    <row r="15" spans="2:9" ht="15">
      <c r="B15" s="1"/>
      <c r="C15" s="1" t="s">
        <v>59</v>
      </c>
      <c r="D15" s="8">
        <v>45877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</row>
    <row r="16" spans="2:9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</row>
    <row r="17" spans="2:9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2</v>
      </c>
    </row>
    <row r="18" spans="2:9" ht="15" thickTop="1">
      <c r="B18" s="1"/>
      <c r="C18" s="1"/>
      <c r="D18" s="1"/>
      <c r="E18" s="83" t="s">
        <v>51</v>
      </c>
      <c r="F18" s="83"/>
      <c r="G18" s="83"/>
      <c r="H18" s="83"/>
      <c r="I18" s="71"/>
    </row>
    <row r="19" spans="2:9">
      <c r="B19" s="1"/>
      <c r="C19" s="1"/>
      <c r="D19" s="1"/>
      <c r="E19" s="87">
        <f>SUBTOTAL(109,'June 25'!$E$8:$E$9)</f>
        <v>0</v>
      </c>
      <c r="F19" s="88"/>
      <c r="G19" s="88"/>
      <c r="H19" s="88"/>
      <c r="I19" s="67" t="s">
        <v>72</v>
      </c>
    </row>
    <row r="20" spans="2:9">
      <c r="C20" s="1"/>
      <c r="D20" s="1"/>
      <c r="E20" s="1"/>
      <c r="F20" s="1"/>
      <c r="G20" s="1"/>
      <c r="H20" s="1"/>
      <c r="I20" s="1"/>
    </row>
  </sheetData>
  <mergeCells count="2">
    <mergeCell ref="E18:H18"/>
    <mergeCell ref="E19:H19"/>
  </mergeCells>
  <dataValidations count="19">
    <dataValidation allowBlank="1" showInputMessage="1" showErrorMessage="1" prompt="Weekdays are automatically updated in this column under this heading" sqref="C8"/>
    <dataValidation allowBlank="1" showInputMessage="1" showErrorMessage="1" prompt="Enter Week ending date in this cell" sqref="D6"/>
    <dataValidation allowBlank="1" showInputMessage="1" showErrorMessage="1" prompt="Enter Week ending date in cell at right" sqref="C6"/>
    <dataValidation allowBlank="1" showInputMessage="1" showErrorMessage="1" prompt="Enter Date in this cell" sqref="I18"/>
    <dataValidation allowBlank="1" showInputMessage="1" showErrorMessage="1" prompt="Enter Employee signature in this cell" sqref="E18:H18"/>
    <dataValidation allowBlank="1" showInputMessage="1" showErrorMessage="1" prompt="Total hours for the entire period are automatically calculated in cells at right" sqref="D17"/>
    <dataValidation allowBlank="1" showInputMessage="1" showErrorMessage="1" prompt="Total Hours for each weekday are automatically calculated in this column under this heading" sqref="I8"/>
    <dataValidation allowBlank="1" showInputMessage="1" showErrorMessage="1" prompt="Enter Vacation hours in this column under this heading" sqref="H8"/>
    <dataValidation allowBlank="1" showInputMessage="1" showErrorMessage="1" prompt="Enter Sick hours in this column under this heading" sqref="G8"/>
    <dataValidation allowBlank="1" showInputMessage="1" showErrorMessage="1" prompt="Enter Overtime Hours in this column under this heading" sqref="F8"/>
    <dataValidation allowBlank="1" showInputMessage="1" showErrorMessage="1" prompt="Date is automatically updated in this column under this heading based on Week ending date in cell C5" sqref="D8"/>
    <dataValidation allowBlank="1" showInputMessage="1" showErrorMessage="1" prompt="Enter Regular Hours in this column under this heading" sqref="E8"/>
    <dataValidation allowBlank="1" showInputMessage="1" showErrorMessage="1" prompt="Enter Employee phone number in this cell" sqref="H5:I5"/>
    <dataValidation allowBlank="1" showInputMessage="1" showErrorMessage="1" prompt="Enter Employee phone number in cell at right" sqref="G5"/>
    <dataValidation allowBlank="1" showInputMessage="1" showErrorMessage="1" prompt="Enter Employee name in this cell" sqref="D5:E5"/>
    <dataValidation allowBlank="1" showInputMessage="1" showErrorMessage="1" prompt="Enter Employee name in cell at right" sqref="C5"/>
    <dataValidation allowBlank="1" showInputMessage="1" showErrorMessage="1" prompt="Enter Company Name in this cell. Enter employee details in cells below and Week ending date in cell C5" sqref="C4"/>
    <dataValidation allowBlank="1" showInputMessage="1" showErrorMessage="1" prompt="Title of this worksheet is in this cell" sqref="C3:I3"/>
    <dataValidation allowBlank="1" showInputMessage="1" showErrorMessage="1" prompt="Create a Weekly Time Sheet in this worksheet. Total Hours and Total Pay are automatically calculated at end of TimeSheet table" sqref="B3"/>
  </dataValidations>
  <pageMargins left="0.7" right="0.7" top="0.75" bottom="0.75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 Feb 25</vt:lpstr>
      <vt:lpstr>March 25</vt:lpstr>
      <vt:lpstr>April 25</vt:lpstr>
      <vt:lpstr>May 25</vt:lpstr>
      <vt:lpstr>June 25</vt:lpstr>
      <vt:lpstr>July 2025</vt:lpstr>
      <vt:lpstr>August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2025-08-11T06:33:51Z</dcterms:modified>
</cp:coreProperties>
</file>