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proj_2024 AGRI-MOCKS (EVE)\Timesheets\Timesheets August 2025- February 2026\"/>
    </mc:Choice>
  </mc:AlternateContent>
  <xr:revisionPtr revIDLastSave="0" documentId="13_ncr:1_{0C22744E-1C7F-4A06-8B3C-6653D12508C1}" xr6:coauthVersionLast="36" xr6:coauthVersionMax="36" xr10:uidLastSave="{00000000-0000-0000-0000-000000000000}"/>
  <bookViews>
    <workbookView xWindow="0" yWindow="0" windowWidth="23040" windowHeight="9804" activeTab="8" xr2:uid="{00000000-000D-0000-FFFF-FFFF00000000}"/>
  </bookViews>
  <sheets>
    <sheet name=" Feb 25" sheetId="1" r:id="rId1"/>
    <sheet name="March 25" sheetId="2" r:id="rId2"/>
    <sheet name="April 25" sheetId="3" r:id="rId3"/>
    <sheet name="May 25 " sheetId="7" r:id="rId4"/>
    <sheet name="Oct 25 " sheetId="8" r:id="rId5"/>
    <sheet name="Nov 25" sheetId="9" r:id="rId6"/>
    <sheet name="Dec 25" sheetId="10" r:id="rId7"/>
    <sheet name="Jan 26" sheetId="11" r:id="rId8"/>
    <sheet name="Feb 26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2" l="1"/>
  <c r="P32" i="12"/>
  <c r="O32" i="12"/>
  <c r="N32" i="12"/>
  <c r="M32" i="12"/>
  <c r="G32" i="12"/>
  <c r="F32" i="12"/>
  <c r="E32" i="12"/>
  <c r="D32" i="12"/>
  <c r="Q31" i="12"/>
  <c r="H31" i="12"/>
  <c r="Q30" i="12"/>
  <c r="H30" i="12"/>
  <c r="Q29" i="12"/>
  <c r="H29" i="12"/>
  <c r="Q28" i="12"/>
  <c r="H28" i="12"/>
  <c r="Q27" i="12"/>
  <c r="H27" i="12"/>
  <c r="Q26" i="12"/>
  <c r="H26" i="12"/>
  <c r="Q25" i="12"/>
  <c r="H25" i="12"/>
  <c r="C22" i="12"/>
  <c r="C31" i="12" s="1"/>
  <c r="C30" i="12" s="1"/>
  <c r="C29" i="12" s="1"/>
  <c r="C28" i="12" s="1"/>
  <c r="C27" i="12" s="1"/>
  <c r="C26" i="12" s="1"/>
  <c r="C25" i="12" s="1"/>
  <c r="L21" i="12"/>
  <c r="C21" i="12"/>
  <c r="P14" i="12"/>
  <c r="O14" i="12"/>
  <c r="N14" i="12"/>
  <c r="M14" i="12"/>
  <c r="G14" i="12"/>
  <c r="F14" i="12"/>
  <c r="E14" i="12"/>
  <c r="D14" i="12"/>
  <c r="Q13" i="12"/>
  <c r="H13" i="12"/>
  <c r="C13" i="12"/>
  <c r="Q12" i="12"/>
  <c r="H12" i="12"/>
  <c r="C12" i="12"/>
  <c r="Q11" i="12"/>
  <c r="H11" i="12"/>
  <c r="C11" i="12"/>
  <c r="Q10" i="12"/>
  <c r="H10" i="12"/>
  <c r="C10" i="12"/>
  <c r="Q9" i="12"/>
  <c r="H9" i="12"/>
  <c r="C9" i="12"/>
  <c r="Q8" i="12"/>
  <c r="H8" i="12"/>
  <c r="C8" i="12"/>
  <c r="Q7" i="12"/>
  <c r="H7" i="12"/>
  <c r="C7" i="12"/>
  <c r="L3" i="12"/>
  <c r="B2" i="12"/>
  <c r="K20" i="12" s="1"/>
  <c r="C22" i="11"/>
  <c r="C31" i="11" s="1"/>
  <c r="C30" i="11" s="1"/>
  <c r="C29" i="11" s="1"/>
  <c r="C28" i="11" s="1"/>
  <c r="C27" i="11" s="1"/>
  <c r="C26" i="11" s="1"/>
  <c r="C25" i="11" s="1"/>
  <c r="P32" i="11"/>
  <c r="O32" i="11"/>
  <c r="N32" i="11"/>
  <c r="M32" i="11"/>
  <c r="G32" i="11"/>
  <c r="F32" i="11"/>
  <c r="E32" i="11"/>
  <c r="D32" i="11"/>
  <c r="Q31" i="11"/>
  <c r="H31" i="11"/>
  <c r="Q30" i="11"/>
  <c r="H30" i="11"/>
  <c r="Q29" i="11"/>
  <c r="H29" i="11"/>
  <c r="Q28" i="11"/>
  <c r="H28" i="11"/>
  <c r="Q27" i="11"/>
  <c r="H27" i="11"/>
  <c r="Q26" i="11"/>
  <c r="H26" i="11"/>
  <c r="Q25" i="11"/>
  <c r="H25" i="11"/>
  <c r="L21" i="11"/>
  <c r="C21" i="11"/>
  <c r="P14" i="11"/>
  <c r="O14" i="11"/>
  <c r="N14" i="11"/>
  <c r="M14" i="11"/>
  <c r="G14" i="11"/>
  <c r="F14" i="11"/>
  <c r="E14" i="11"/>
  <c r="D14" i="11"/>
  <c r="Q13" i="11"/>
  <c r="H13" i="11"/>
  <c r="C13" i="11"/>
  <c r="Q12" i="11"/>
  <c r="H12" i="11"/>
  <c r="C12" i="11"/>
  <c r="Q11" i="11"/>
  <c r="H11" i="11"/>
  <c r="C11" i="11"/>
  <c r="Q10" i="11"/>
  <c r="H10" i="11"/>
  <c r="C10" i="11"/>
  <c r="Q9" i="11"/>
  <c r="H9" i="11"/>
  <c r="C9" i="11"/>
  <c r="Q8" i="11"/>
  <c r="H8" i="11"/>
  <c r="C8" i="11"/>
  <c r="Q7" i="11"/>
  <c r="H7" i="11"/>
  <c r="C7" i="11"/>
  <c r="L3" i="11"/>
  <c r="B2" i="11"/>
  <c r="K20" i="11" s="1"/>
  <c r="P32" i="10"/>
  <c r="O32" i="10"/>
  <c r="N32" i="10"/>
  <c r="M32" i="10"/>
  <c r="G32" i="10"/>
  <c r="F32" i="10"/>
  <c r="E32" i="10"/>
  <c r="D32" i="10"/>
  <c r="Q31" i="10"/>
  <c r="H31" i="10"/>
  <c r="Q30" i="10"/>
  <c r="H30" i="10"/>
  <c r="Q29" i="10"/>
  <c r="H29" i="10"/>
  <c r="Q28" i="10"/>
  <c r="H28" i="10"/>
  <c r="Q27" i="10"/>
  <c r="H27" i="10"/>
  <c r="Q26" i="10"/>
  <c r="H26" i="10"/>
  <c r="Q25" i="10"/>
  <c r="H25" i="10"/>
  <c r="C22" i="10"/>
  <c r="L4" i="10" s="1"/>
  <c r="L22" i="10" s="1"/>
  <c r="L31" i="10" s="1"/>
  <c r="L30" i="10" s="1"/>
  <c r="L29" i="10" s="1"/>
  <c r="L28" i="10" s="1"/>
  <c r="L27" i="10" s="1"/>
  <c r="L26" i="10" s="1"/>
  <c r="L25" i="10" s="1"/>
  <c r="L21" i="10"/>
  <c r="C21" i="10"/>
  <c r="P14" i="10"/>
  <c r="O14" i="10"/>
  <c r="N14" i="10"/>
  <c r="M14" i="10"/>
  <c r="G14" i="10"/>
  <c r="F14" i="10"/>
  <c r="E14" i="10"/>
  <c r="D14" i="10"/>
  <c r="Q13" i="10"/>
  <c r="H13" i="10"/>
  <c r="C13" i="10"/>
  <c r="Q12" i="10"/>
  <c r="H12" i="10"/>
  <c r="C12" i="10"/>
  <c r="Q11" i="10"/>
  <c r="H11" i="10"/>
  <c r="C11" i="10"/>
  <c r="Q10" i="10"/>
  <c r="H10" i="10"/>
  <c r="C10" i="10"/>
  <c r="Q9" i="10"/>
  <c r="H9" i="10"/>
  <c r="C9" i="10"/>
  <c r="Q8" i="10"/>
  <c r="H8" i="10"/>
  <c r="C8" i="10"/>
  <c r="Q7" i="10"/>
  <c r="H7" i="10"/>
  <c r="C7" i="10"/>
  <c r="L3" i="10"/>
  <c r="B2" i="10"/>
  <c r="K20" i="10" s="1"/>
  <c r="P32" i="9"/>
  <c r="O32" i="9"/>
  <c r="N32" i="9"/>
  <c r="M32" i="9"/>
  <c r="G32" i="9"/>
  <c r="F32" i="9"/>
  <c r="E32" i="9"/>
  <c r="D32" i="9"/>
  <c r="Q31" i="9"/>
  <c r="H31" i="9"/>
  <c r="Q30" i="9"/>
  <c r="H30" i="9"/>
  <c r="Q29" i="9"/>
  <c r="H29" i="9"/>
  <c r="Q28" i="9"/>
  <c r="H28" i="9"/>
  <c r="Q27" i="9"/>
  <c r="H27" i="9"/>
  <c r="Q26" i="9"/>
  <c r="H26" i="9"/>
  <c r="Q25" i="9"/>
  <c r="H25" i="9"/>
  <c r="C22" i="9"/>
  <c r="C31" i="9" s="1"/>
  <c r="C30" i="9" s="1"/>
  <c r="C29" i="9" s="1"/>
  <c r="C28" i="9" s="1"/>
  <c r="C27" i="9" s="1"/>
  <c r="C26" i="9" s="1"/>
  <c r="C25" i="9" s="1"/>
  <c r="L21" i="9"/>
  <c r="C21" i="9"/>
  <c r="P14" i="9"/>
  <c r="O14" i="9"/>
  <c r="N14" i="9"/>
  <c r="M14" i="9"/>
  <c r="G14" i="9"/>
  <c r="F14" i="9"/>
  <c r="E14" i="9"/>
  <c r="D14" i="9"/>
  <c r="Q13" i="9"/>
  <c r="H13" i="9"/>
  <c r="C13" i="9"/>
  <c r="Q12" i="9"/>
  <c r="H12" i="9"/>
  <c r="C12" i="9"/>
  <c r="Q11" i="9"/>
  <c r="H11" i="9"/>
  <c r="C11" i="9"/>
  <c r="Q10" i="9"/>
  <c r="H10" i="9"/>
  <c r="C10" i="9"/>
  <c r="Q9" i="9"/>
  <c r="H9" i="9"/>
  <c r="C9" i="9"/>
  <c r="Q8" i="9"/>
  <c r="H8" i="9"/>
  <c r="C8" i="9"/>
  <c r="Q7" i="9"/>
  <c r="H7" i="9"/>
  <c r="C7" i="9"/>
  <c r="L3" i="9"/>
  <c r="B2" i="9"/>
  <c r="K20" i="9" s="1"/>
  <c r="P32" i="8"/>
  <c r="O32" i="8"/>
  <c r="N32" i="8"/>
  <c r="M32" i="8"/>
  <c r="G32" i="8"/>
  <c r="F32" i="8"/>
  <c r="E32" i="8"/>
  <c r="D32" i="8"/>
  <c r="Q31" i="8"/>
  <c r="H31" i="8"/>
  <c r="Q30" i="8"/>
  <c r="H30" i="8"/>
  <c r="Q29" i="8"/>
  <c r="H29" i="8"/>
  <c r="Q28" i="8"/>
  <c r="H28" i="8"/>
  <c r="Q27" i="8"/>
  <c r="H27" i="8"/>
  <c r="Q26" i="8"/>
  <c r="H26" i="8"/>
  <c r="Q25" i="8"/>
  <c r="H25" i="8"/>
  <c r="C22" i="8"/>
  <c r="C31" i="8" s="1"/>
  <c r="C30" i="8" s="1"/>
  <c r="C29" i="8" s="1"/>
  <c r="C28" i="8" s="1"/>
  <c r="C27" i="8" s="1"/>
  <c r="C26" i="8" s="1"/>
  <c r="C25" i="8" s="1"/>
  <c r="L21" i="8"/>
  <c r="C21" i="8"/>
  <c r="P14" i="8"/>
  <c r="O14" i="8"/>
  <c r="N14" i="8"/>
  <c r="M14" i="8"/>
  <c r="G14" i="8"/>
  <c r="F14" i="8"/>
  <c r="E14" i="8"/>
  <c r="D14" i="8"/>
  <c r="Q13" i="8"/>
  <c r="H13" i="8"/>
  <c r="C13" i="8"/>
  <c r="Q12" i="8"/>
  <c r="H12" i="8"/>
  <c r="C12" i="8"/>
  <c r="Q11" i="8"/>
  <c r="H11" i="8"/>
  <c r="C11" i="8"/>
  <c r="Q10" i="8"/>
  <c r="H10" i="8"/>
  <c r="C10" i="8"/>
  <c r="Q9" i="8"/>
  <c r="H9" i="8"/>
  <c r="C9" i="8"/>
  <c r="Q8" i="8"/>
  <c r="H8" i="8"/>
  <c r="C8" i="8"/>
  <c r="Q7" i="8"/>
  <c r="H7" i="8"/>
  <c r="H14" i="8" s="1"/>
  <c r="C7" i="8"/>
  <c r="L3" i="8"/>
  <c r="B2" i="8"/>
  <c r="K20" i="8" s="1"/>
  <c r="Q32" i="8" l="1"/>
  <c r="Q32" i="11"/>
  <c r="H32" i="9"/>
  <c r="L4" i="11"/>
  <c r="L22" i="11" s="1"/>
  <c r="L31" i="11" s="1"/>
  <c r="L30" i="11" s="1"/>
  <c r="L29" i="11" s="1"/>
  <c r="L28" i="11" s="1"/>
  <c r="L27" i="11" s="1"/>
  <c r="L26" i="11" s="1"/>
  <c r="L25" i="11" s="1"/>
  <c r="Q32" i="9"/>
  <c r="Q14" i="10"/>
  <c r="H14" i="11"/>
  <c r="Q32" i="12"/>
  <c r="H32" i="10"/>
  <c r="L4" i="9"/>
  <c r="L22" i="9" s="1"/>
  <c r="L31" i="9" s="1"/>
  <c r="L30" i="9" s="1"/>
  <c r="L29" i="9" s="1"/>
  <c r="L28" i="9" s="1"/>
  <c r="L27" i="9" s="1"/>
  <c r="L26" i="9" s="1"/>
  <c r="L25" i="9" s="1"/>
  <c r="Q32" i="10"/>
  <c r="Q14" i="11"/>
  <c r="L4" i="12"/>
  <c r="L22" i="12" s="1"/>
  <c r="L31" i="12" s="1"/>
  <c r="L30" i="12" s="1"/>
  <c r="L29" i="12" s="1"/>
  <c r="L28" i="12" s="1"/>
  <c r="L27" i="12" s="1"/>
  <c r="L26" i="12" s="1"/>
  <c r="L25" i="12" s="1"/>
  <c r="H32" i="8"/>
  <c r="Q14" i="12"/>
  <c r="H14" i="12"/>
  <c r="H32" i="12"/>
  <c r="B20" i="12"/>
  <c r="K2" i="12"/>
  <c r="H32" i="11"/>
  <c r="L13" i="11"/>
  <c r="L12" i="11" s="1"/>
  <c r="L11" i="11" s="1"/>
  <c r="L10" i="11" s="1"/>
  <c r="L9" i="11" s="1"/>
  <c r="L8" i="11" s="1"/>
  <c r="L7" i="11" s="1"/>
  <c r="B20" i="11"/>
  <c r="K2" i="11"/>
  <c r="C31" i="10"/>
  <c r="C30" i="10" s="1"/>
  <c r="C29" i="10" s="1"/>
  <c r="C28" i="10" s="1"/>
  <c r="C27" i="10" s="1"/>
  <c r="C26" i="10" s="1"/>
  <c r="C25" i="10" s="1"/>
  <c r="H14" i="10"/>
  <c r="L13" i="10"/>
  <c r="L12" i="10" s="1"/>
  <c r="L11" i="10" s="1"/>
  <c r="L10" i="10" s="1"/>
  <c r="L9" i="10" s="1"/>
  <c r="L8" i="10" s="1"/>
  <c r="L7" i="10" s="1"/>
  <c r="B20" i="10"/>
  <c r="K2" i="10"/>
  <c r="Q14" i="9"/>
  <c r="H14" i="9"/>
  <c r="B20" i="9"/>
  <c r="K2" i="9"/>
  <c r="Q14" i="8"/>
  <c r="L4" i="8"/>
  <c r="L22" i="8" s="1"/>
  <c r="L31" i="8" s="1"/>
  <c r="L30" i="8" s="1"/>
  <c r="L29" i="8" s="1"/>
  <c r="L28" i="8" s="1"/>
  <c r="L27" i="8" s="1"/>
  <c r="L26" i="8" s="1"/>
  <c r="L25" i="8" s="1"/>
  <c r="L13" i="8"/>
  <c r="L12" i="8" s="1"/>
  <c r="L11" i="8" s="1"/>
  <c r="L10" i="8" s="1"/>
  <c r="L9" i="8" s="1"/>
  <c r="L8" i="8" s="1"/>
  <c r="L7" i="8" s="1"/>
  <c r="B20" i="8"/>
  <c r="K2" i="8"/>
  <c r="L21" i="1"/>
  <c r="P32" i="7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C22" i="7"/>
  <c r="C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L4" i="7"/>
  <c r="L22" i="7" s="1"/>
  <c r="L31" i="7" s="1"/>
  <c r="L3" i="7"/>
  <c r="B2" i="7"/>
  <c r="K20" i="7" s="1"/>
  <c r="L13" i="9" l="1"/>
  <c r="L12" i="9" s="1"/>
  <c r="L11" i="9" s="1"/>
  <c r="L10" i="9" s="1"/>
  <c r="L9" i="9" s="1"/>
  <c r="L8" i="9" s="1"/>
  <c r="L7" i="9" s="1"/>
  <c r="L13" i="12"/>
  <c r="L12" i="12" s="1"/>
  <c r="L11" i="12" s="1"/>
  <c r="L10" i="12" s="1"/>
  <c r="L9" i="12" s="1"/>
  <c r="L8" i="12" s="1"/>
  <c r="L7" i="12" s="1"/>
  <c r="H14" i="7"/>
  <c r="Q14" i="7"/>
  <c r="Q32" i="7"/>
  <c r="H32" i="7"/>
  <c r="C30" i="7"/>
  <c r="L30" i="7"/>
  <c r="L13" i="7"/>
  <c r="B20" i="7"/>
  <c r="K2" i="7"/>
  <c r="L29" i="7" l="1"/>
  <c r="L12" i="7"/>
  <c r="C29" i="7"/>
  <c r="L11" i="7" l="1"/>
  <c r="C28" i="7"/>
  <c r="L28" i="7"/>
  <c r="L21" i="3"/>
  <c r="L3" i="3"/>
  <c r="C21" i="3"/>
  <c r="L3" i="2"/>
  <c r="L21" i="2" s="1"/>
  <c r="L3" i="1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C22" i="2"/>
  <c r="C31" i="2" s="1"/>
  <c r="P32" i="2"/>
  <c r="O32" i="2"/>
  <c r="N32" i="2"/>
  <c r="M32" i="2"/>
  <c r="G32" i="2"/>
  <c r="F32" i="2"/>
  <c r="E32" i="2"/>
  <c r="D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H13" i="2"/>
  <c r="C13" i="2"/>
  <c r="B13" i="2" s="1"/>
  <c r="Q12" i="2"/>
  <c r="H12" i="2"/>
  <c r="C12" i="2"/>
  <c r="B12" i="2" s="1"/>
  <c r="Q11" i="2"/>
  <c r="H11" i="2"/>
  <c r="C11" i="2"/>
  <c r="B11" i="2" s="1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H7" i="2"/>
  <c r="C7" i="2"/>
  <c r="B7" i="2" s="1"/>
  <c r="L13" i="1"/>
  <c r="L12" i="1" s="1"/>
  <c r="K12" i="1" s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Q11" i="1"/>
  <c r="Q10" i="1"/>
  <c r="Q9" i="1"/>
  <c r="Q8" i="1"/>
  <c r="Q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3" l="1"/>
  <c r="C30" i="2"/>
  <c r="C29" i="2" s="1"/>
  <c r="B31" i="2"/>
  <c r="L11" i="1"/>
  <c r="L4" i="2"/>
  <c r="Q14" i="3"/>
  <c r="H14" i="2"/>
  <c r="H32" i="2"/>
  <c r="H32" i="3"/>
  <c r="C27" i="7"/>
  <c r="L27" i="7"/>
  <c r="L10" i="7"/>
  <c r="Q32" i="3"/>
  <c r="Q32" i="2"/>
  <c r="Q14" i="2"/>
  <c r="Q14" i="1"/>
  <c r="H14" i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L28" i="1"/>
  <c r="K29" i="1"/>
  <c r="K30" i="1"/>
  <c r="B31" i="1"/>
  <c r="B11" i="7" l="1"/>
  <c r="B11" i="12"/>
  <c r="B11" i="9"/>
  <c r="B11" i="11"/>
  <c r="B11" i="8"/>
  <c r="B11" i="10"/>
  <c r="B12" i="7"/>
  <c r="B12" i="9"/>
  <c r="B12" i="11"/>
  <c r="B12" i="8"/>
  <c r="B12" i="10"/>
  <c r="B12" i="12"/>
  <c r="B9" i="7"/>
  <c r="K9" i="7" s="1"/>
  <c r="B9" i="11"/>
  <c r="B9" i="8"/>
  <c r="B9" i="10"/>
  <c r="B9" i="12"/>
  <c r="B9" i="9"/>
  <c r="B8" i="7"/>
  <c r="B8" i="9"/>
  <c r="B8" i="11"/>
  <c r="B8" i="8"/>
  <c r="B8" i="10"/>
  <c r="B8" i="12"/>
  <c r="B10" i="7"/>
  <c r="B10" i="10"/>
  <c r="B10" i="12"/>
  <c r="B10" i="9"/>
  <c r="B10" i="11"/>
  <c r="B10" i="8"/>
  <c r="B7" i="7"/>
  <c r="K7" i="7" s="1"/>
  <c r="B7" i="10"/>
  <c r="B7" i="12"/>
  <c r="B7" i="9"/>
  <c r="B7" i="11"/>
  <c r="B7" i="8"/>
  <c r="B13" i="7"/>
  <c r="B13" i="11"/>
  <c r="B13" i="8"/>
  <c r="B13" i="10"/>
  <c r="B13" i="12"/>
  <c r="B13" i="9"/>
  <c r="K10" i="7"/>
  <c r="B28" i="7"/>
  <c r="K28" i="7" s="1"/>
  <c r="B30" i="2"/>
  <c r="K12" i="7"/>
  <c r="B30" i="7"/>
  <c r="K30" i="7" s="1"/>
  <c r="B25" i="7"/>
  <c r="K25" i="7" s="1"/>
  <c r="K11" i="7"/>
  <c r="B29" i="7"/>
  <c r="K29" i="7" s="1"/>
  <c r="K8" i="7"/>
  <c r="B26" i="7"/>
  <c r="K26" i="7" s="1"/>
  <c r="K13" i="7"/>
  <c r="B31" i="7"/>
  <c r="K31" i="7" s="1"/>
  <c r="L13" i="2"/>
  <c r="L22" i="2"/>
  <c r="L31" i="2" s="1"/>
  <c r="K11" i="1"/>
  <c r="L10" i="1"/>
  <c r="L26" i="7"/>
  <c r="L9" i="7"/>
  <c r="C26" i="7"/>
  <c r="A2" i="1"/>
  <c r="A2" i="2" s="1"/>
  <c r="A2" i="3" s="1"/>
  <c r="A2" i="7" s="1"/>
  <c r="A2" i="8" s="1"/>
  <c r="A2" i="9" s="1"/>
  <c r="A2" i="10" s="1"/>
  <c r="A2" i="11" s="1"/>
  <c r="A2" i="12" s="1"/>
  <c r="B29" i="1"/>
  <c r="C28" i="1"/>
  <c r="C31" i="3"/>
  <c r="L4" i="3"/>
  <c r="C28" i="2"/>
  <c r="B29" i="2"/>
  <c r="K28" i="1"/>
  <c r="L27" i="1"/>
  <c r="K12" i="8" l="1"/>
  <c r="B30" i="8"/>
  <c r="K30" i="8" s="1"/>
  <c r="K10" i="8"/>
  <c r="B28" i="8"/>
  <c r="K28" i="8" s="1"/>
  <c r="K10" i="9"/>
  <c r="B28" i="9"/>
  <c r="K28" i="9" s="1"/>
  <c r="K12" i="11"/>
  <c r="B30" i="11"/>
  <c r="K30" i="11" s="1"/>
  <c r="K12" i="9"/>
  <c r="B30" i="9"/>
  <c r="K30" i="9" s="1"/>
  <c r="B25" i="10"/>
  <c r="K25" i="10" s="1"/>
  <c r="K7" i="10"/>
  <c r="K10" i="11"/>
  <c r="B28" i="11"/>
  <c r="K28" i="11" s="1"/>
  <c r="K10" i="12"/>
  <c r="B28" i="12"/>
  <c r="K28" i="12" s="1"/>
  <c r="K13" i="10"/>
  <c r="B31" i="10"/>
  <c r="K31" i="10" s="1"/>
  <c r="K8" i="8"/>
  <c r="B26" i="8"/>
  <c r="K26" i="8" s="1"/>
  <c r="K11" i="10"/>
  <c r="B29" i="10"/>
  <c r="K29" i="10" s="1"/>
  <c r="K8" i="10"/>
  <c r="B26" i="10"/>
  <c r="K26" i="10" s="1"/>
  <c r="K8" i="11"/>
  <c r="B26" i="11"/>
  <c r="K26" i="11" s="1"/>
  <c r="B29" i="8"/>
  <c r="K29" i="8" s="1"/>
  <c r="K11" i="8"/>
  <c r="B27" i="10"/>
  <c r="K27" i="10" s="1"/>
  <c r="K9" i="10"/>
  <c r="B27" i="11"/>
  <c r="K27" i="11" s="1"/>
  <c r="K9" i="11"/>
  <c r="K12" i="12"/>
  <c r="B30" i="12"/>
  <c r="K30" i="12" s="1"/>
  <c r="K10" i="10"/>
  <c r="B28" i="10"/>
  <c r="K28" i="10" s="1"/>
  <c r="K13" i="12"/>
  <c r="B31" i="12"/>
  <c r="K31" i="12" s="1"/>
  <c r="K8" i="12"/>
  <c r="B26" i="12"/>
  <c r="K26" i="12" s="1"/>
  <c r="B31" i="8"/>
  <c r="K31" i="8" s="1"/>
  <c r="K13" i="8"/>
  <c r="B27" i="7"/>
  <c r="K27" i="7" s="1"/>
  <c r="B25" i="8"/>
  <c r="K25" i="8" s="1"/>
  <c r="K7" i="8"/>
  <c r="K8" i="9"/>
  <c r="B26" i="9"/>
  <c r="K26" i="9" s="1"/>
  <c r="K11" i="11"/>
  <c r="B29" i="11"/>
  <c r="K29" i="11" s="1"/>
  <c r="K9" i="8"/>
  <c r="B27" i="8"/>
  <c r="K27" i="8" s="1"/>
  <c r="K13" i="9"/>
  <c r="B31" i="9"/>
  <c r="K31" i="9" s="1"/>
  <c r="B25" i="11"/>
  <c r="K25" i="11" s="1"/>
  <c r="K7" i="11"/>
  <c r="K11" i="9"/>
  <c r="B29" i="9"/>
  <c r="K29" i="9" s="1"/>
  <c r="B31" i="11"/>
  <c r="K31" i="11" s="1"/>
  <c r="K13" i="11"/>
  <c r="K7" i="9"/>
  <c r="B25" i="9"/>
  <c r="K25" i="9" s="1"/>
  <c r="K9" i="9"/>
  <c r="B27" i="9"/>
  <c r="K27" i="9" s="1"/>
  <c r="K11" i="12"/>
  <c r="B29" i="12"/>
  <c r="K29" i="12" s="1"/>
  <c r="K12" i="10"/>
  <c r="B30" i="10"/>
  <c r="K30" i="10" s="1"/>
  <c r="K7" i="12"/>
  <c r="B25" i="12"/>
  <c r="K25" i="12" s="1"/>
  <c r="K9" i="12"/>
  <c r="B27" i="12"/>
  <c r="K27" i="12" s="1"/>
  <c r="L9" i="1"/>
  <c r="K10" i="1"/>
  <c r="K13" i="2"/>
  <c r="L12" i="2"/>
  <c r="K31" i="2"/>
  <c r="L30" i="2"/>
  <c r="L8" i="7"/>
  <c r="L25" i="7"/>
  <c r="C25" i="7"/>
  <c r="C27" i="1"/>
  <c r="B28" i="1"/>
  <c r="L13" i="3"/>
  <c r="L22" i="3"/>
  <c r="L31" i="3" s="1"/>
  <c r="C30" i="3"/>
  <c r="B31" i="3"/>
  <c r="C27" i="2"/>
  <c r="B28" i="2"/>
  <c r="K27" i="1"/>
  <c r="L26" i="1"/>
  <c r="K30" i="2" l="1"/>
  <c r="L29" i="2"/>
  <c r="K9" i="1"/>
  <c r="L8" i="1"/>
  <c r="K12" i="2"/>
  <c r="L11" i="2"/>
  <c r="L7" i="7"/>
  <c r="C26" i="1"/>
  <c r="B27" i="1"/>
  <c r="B30" i="3"/>
  <c r="C29" i="3"/>
  <c r="K31" i="3"/>
  <c r="L30" i="3"/>
  <c r="L12" i="3"/>
  <c r="K13" i="3"/>
  <c r="C26" i="2"/>
  <c r="B27" i="2"/>
  <c r="L25" i="1"/>
  <c r="K25" i="1" s="1"/>
  <c r="K26" i="1"/>
  <c r="K11" i="2" l="1"/>
  <c r="L10" i="2"/>
  <c r="L7" i="1"/>
  <c r="K7" i="1" s="1"/>
  <c r="K8" i="1"/>
  <c r="K29" i="2"/>
  <c r="L28" i="2"/>
  <c r="B26" i="1"/>
  <c r="C25" i="1"/>
  <c r="B25" i="1" s="1"/>
  <c r="K30" i="3"/>
  <c r="L29" i="3"/>
  <c r="C28" i="3"/>
  <c r="B29" i="3"/>
  <c r="K12" i="3"/>
  <c r="L11" i="3"/>
  <c r="C25" i="2"/>
  <c r="B25" i="2" s="1"/>
  <c r="B26" i="2"/>
  <c r="K28" i="2" l="1"/>
  <c r="L27" i="2"/>
  <c r="L9" i="2"/>
  <c r="K10" i="2"/>
  <c r="B28" i="3"/>
  <c r="C27" i="3"/>
  <c r="K11" i="3"/>
  <c r="L10" i="3"/>
  <c r="L28" i="3"/>
  <c r="K29" i="3"/>
  <c r="L26" i="2" l="1"/>
  <c r="K27" i="2"/>
  <c r="L8" i="2"/>
  <c r="K9" i="2"/>
  <c r="L9" i="3"/>
  <c r="K10" i="3"/>
  <c r="C26" i="3"/>
  <c r="B27" i="3"/>
  <c r="K28" i="3"/>
  <c r="L27" i="3"/>
  <c r="K8" i="2" l="1"/>
  <c r="L7" i="2"/>
  <c r="K7" i="2" s="1"/>
  <c r="K26" i="2"/>
  <c r="L25" i="2"/>
  <c r="K25" i="2" s="1"/>
  <c r="B26" i="3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4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4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4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4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4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4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4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5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5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5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5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5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5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6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6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6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6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6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6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7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7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7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7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7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7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7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7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7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8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8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8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8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8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8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8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8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8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8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<sst xmlns="http://schemas.openxmlformats.org/spreadsheetml/2006/main" count="484" uniqueCount="42">
  <si>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</si>
  <si>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</si>
  <si>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</si>
  <si>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</si>
  <si>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</si>
  <si>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</si>
  <si>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</si>
  <si>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</si>
  <si>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</si>
  <si>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</si>
  <si>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</si>
  <si>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</si>
  <si>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</si>
  <si>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</si>
  <si>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>Marko Stojanović</t>
  </si>
  <si>
    <t>Overview of project tasks, distribution of responsibilities, work plan</t>
  </si>
  <si>
    <t>Creation of implementation tools and templates: QA instruments (PQA package, including toolkit, PQA matrix, e instruments)</t>
  </si>
  <si>
    <t>Preparation for the KOM</t>
  </si>
  <si>
    <t xml:space="preserve">Signature </t>
  </si>
  <si>
    <t>23/5/2025</t>
  </si>
  <si>
    <t>Participation in KOM</t>
  </si>
  <si>
    <t>Preparation of the PQA Toolkit and instruments</t>
  </si>
  <si>
    <t xml:space="preserve">Finalising PQA Manual with  instruments </t>
  </si>
  <si>
    <t xml:space="preserve">Creation of e-instruments on  Google Forms </t>
  </si>
  <si>
    <t xml:space="preserve">PQA evaluation  implementation </t>
  </si>
  <si>
    <t xml:space="preserve">Drafting evaluation reports  </t>
  </si>
  <si>
    <t>Drafting reccomendations for improvement and informing WP leaders and deliverable authors</t>
  </si>
  <si>
    <t>Preparation of webinar for HE teachers and youth trainers, with focus on newcomers, on designing e-internship and twin transition</t>
  </si>
  <si>
    <t>Preparation of webinar for HE teachers and youth trainers: Intercultural dialogue and civic participation through e-internship</t>
  </si>
  <si>
    <t>Preparation of webinar for HE teachers and youth trainers: Entrepreneurial learning and career guidance through e-internship</t>
  </si>
  <si>
    <t>Creation of the agenda, social media post, invitation  for the participants of webinar</t>
  </si>
  <si>
    <t>Sending invitations to participations and promoting event  to various stakeholders</t>
  </si>
  <si>
    <t>Participation in webinars for HEI staff</t>
  </si>
  <si>
    <t>Participation in webinars for youth workers</t>
  </si>
  <si>
    <t xml:space="preserve">Reviewing activities and obligations, drafting reporting documentation, developing new workload </t>
  </si>
  <si>
    <t>Exploring the Lumi tool, as well as other innovative tools</t>
  </si>
  <si>
    <t>Research on E-intership module topic: Project management</t>
  </si>
  <si>
    <t>Research on E-intership module topic: Civic participation</t>
  </si>
  <si>
    <t xml:space="preserve">Research on innovative approaches and tools to engage internship participants </t>
  </si>
  <si>
    <t xml:space="preserve">Drafting  content for Module on Project management </t>
  </si>
  <si>
    <t>Drafting  content for Module on Civic participation</t>
  </si>
  <si>
    <t>Setting the module content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</si>
</sst>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  <numFmt numFmtId="167" formatCode="[$-407]mmmm\ 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167" fontId="0" fillId="0" borderId="0" xfId="0" applyNumberFormat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9" fontId="12" fillId="0" borderId="0" xfId="1" applyNumberFormat="1" applyFont="1" applyFill="1" applyBorder="1" applyAlignment="1">
      <alignment horizontal="right" vertical="center" indent="1"/>
    </xf>
    <xf numFmtId="49" fontId="12" fillId="0" borderId="0" xfId="1" applyNumberFormat="1" applyFont="1" applyFill="1" applyBorder="1" applyAlignment="1">
      <alignment horizontal="right" vertical="center" wrapText="1" indent="1"/>
    </xf>
    <xf numFmtId="49" fontId="12" fillId="0" borderId="0" xfId="1" applyNumberFormat="1" applyFont="1" applyFill="1" applyBorder="1" applyAlignment="1">
      <alignment horizontal="left" vertical="center" wrapText="1" indent="1"/>
    </xf>
    <xf numFmtId="14" fontId="7" fillId="0" borderId="0" xfId="8" applyNumberFormat="1" applyAlignment="1">
      <alignment vertical="center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49" fontId="0" fillId="0" borderId="0" xfId="1" applyNumberFormat="1" applyFont="1" applyFill="1" applyBorder="1" applyAlignment="1">
      <alignment horizontal="right" vertical="center" wrapText="1" indent="1"/>
    </xf>
    <xf numFmtId="49" fontId="0" fillId="0" borderId="0" xfId="1" applyNumberFormat="1" applyFont="1" applyFill="1" applyBorder="1" applyAlignment="1">
      <alignment horizontal="left" vertical="center" wrapText="1" indent="1"/>
    </xf>
    <xf numFmtId="49" fontId="1" fillId="0" borderId="0" xfId="1" applyNumberFormat="1" applyFont="1" applyFill="1" applyBorder="1" applyAlignment="1">
      <alignment horizontal="right" vertical="center" wrapText="1" indent="1"/>
    </xf>
    <xf numFmtId="49" fontId="1" fillId="0" borderId="0" xfId="1" applyNumberFormat="1" applyFont="1" applyFill="1" applyBorder="1" applyAlignment="1">
      <alignment horizontal="left" vertical="center" wrapText="1" indent="1"/>
    </xf>
    <xf numFmtId="49" fontId="0" fillId="0" borderId="0" xfId="1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68"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67"/>
      <tableStyleElement type="headerRow" dxfId="66"/>
      <tableStyleElement type="firstColumn" dxfId="65"/>
      <tableStyleElement type="lastColumn" dxfId="64"/>
    </tableStyle>
    <tableStyle name="Weekly time sheet 2" pivot="0" count="4" xr9:uid="{00000000-0011-0000-FFFF-FFFF01000000}">
      <tableStyleElement type="wholeTable" dxfId="63"/>
      <tableStyleElement type="headerRow" dxfId="62"/>
      <tableStyleElement type="firstColumn" dxfId="61"/>
      <tableStyleElement type="lastColumn" dxfId="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6</xdr:col>
      <xdr:colOff>1385658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6</xdr:col>
      <xdr:colOff>1442808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15</xdr:row>
      <xdr:rowOff>38100</xdr:rowOff>
    </xdr:from>
    <xdr:to>
      <xdr:col>5</xdr:col>
      <xdr:colOff>1062034</xdr:colOff>
      <xdr:row>16</xdr:row>
      <xdr:rowOff>32579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43357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33</xdr:row>
      <xdr:rowOff>15240</xdr:rowOff>
    </xdr:from>
    <xdr:to>
      <xdr:col>5</xdr:col>
      <xdr:colOff>734374</xdr:colOff>
      <xdr:row>34</xdr:row>
      <xdr:rowOff>9719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89458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33</xdr:row>
      <xdr:rowOff>15240</xdr:rowOff>
    </xdr:from>
    <xdr:to>
      <xdr:col>14</xdr:col>
      <xdr:colOff>802954</xdr:colOff>
      <xdr:row>34</xdr:row>
      <xdr:rowOff>9719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8120" y="89458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</xdr:colOff>
      <xdr:row>15</xdr:row>
      <xdr:rowOff>30480</xdr:rowOff>
    </xdr:from>
    <xdr:to>
      <xdr:col>14</xdr:col>
      <xdr:colOff>574354</xdr:colOff>
      <xdr:row>16</xdr:row>
      <xdr:rowOff>24959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9520" y="4328160"/>
          <a:ext cx="1724974" cy="436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19</xdr:row>
      <xdr:rowOff>329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144780</xdr:colOff>
      <xdr:row>15</xdr:row>
      <xdr:rowOff>0</xdr:rowOff>
    </xdr:from>
    <xdr:to>
      <xdr:col>5</xdr:col>
      <xdr:colOff>673414</xdr:colOff>
      <xdr:row>16</xdr:row>
      <xdr:rowOff>47819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38481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</xdr:colOff>
      <xdr:row>33</xdr:row>
      <xdr:rowOff>7620</xdr:rowOff>
    </xdr:from>
    <xdr:to>
      <xdr:col>5</xdr:col>
      <xdr:colOff>665794</xdr:colOff>
      <xdr:row>34</xdr:row>
      <xdr:rowOff>70679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84201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32</xdr:row>
      <xdr:rowOff>167640</xdr:rowOff>
    </xdr:from>
    <xdr:to>
      <xdr:col>14</xdr:col>
      <xdr:colOff>719134</xdr:colOff>
      <xdr:row>34</xdr:row>
      <xdr:rowOff>47819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220" y="83972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160020</xdr:colOff>
      <xdr:row>15</xdr:row>
      <xdr:rowOff>0</xdr:rowOff>
    </xdr:from>
    <xdr:to>
      <xdr:col>14</xdr:col>
      <xdr:colOff>688654</xdr:colOff>
      <xdr:row>16</xdr:row>
      <xdr:rowOff>47819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3740" y="3848100"/>
          <a:ext cx="1724974" cy="4364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1188720</xdr:colOff>
      <xdr:row>14</xdr:row>
      <xdr:rowOff>175260</xdr:rowOff>
    </xdr:from>
    <xdr:to>
      <xdr:col>5</xdr:col>
      <xdr:colOff>521014</xdr:colOff>
      <xdr:row>16</xdr:row>
      <xdr:rowOff>101159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</xdr:colOff>
      <xdr:row>33</xdr:row>
      <xdr:rowOff>30480</xdr:rowOff>
    </xdr:from>
    <xdr:to>
      <xdr:col>5</xdr:col>
      <xdr:colOff>780094</xdr:colOff>
      <xdr:row>34</xdr:row>
      <xdr:rowOff>70679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0" y="851916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251460</xdr:colOff>
      <xdr:row>14</xdr:row>
      <xdr:rowOff>175260</xdr:rowOff>
    </xdr:from>
    <xdr:to>
      <xdr:col>14</xdr:col>
      <xdr:colOff>780094</xdr:colOff>
      <xdr:row>16</xdr:row>
      <xdr:rowOff>101159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518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33</xdr:row>
      <xdr:rowOff>45720</xdr:rowOff>
    </xdr:from>
    <xdr:to>
      <xdr:col>14</xdr:col>
      <xdr:colOff>802954</xdr:colOff>
      <xdr:row>34</xdr:row>
      <xdr:rowOff>85919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040" y="8534400"/>
          <a:ext cx="1724974" cy="4364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506730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419823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48844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5461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129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50" y="45453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86029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260" y="86106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4700" y="4000500"/>
          <a:ext cx="1724974" cy="436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506730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419823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51130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7747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1415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70" y="47739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02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90220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9480" y="90297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920" y="4000500"/>
          <a:ext cx="1724974" cy="4364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51130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7747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1415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70" y="47739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02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90220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9480" y="90297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920" y="4000500"/>
          <a:ext cx="1724974" cy="4364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51130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7747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1415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70" y="47739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02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90220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9480" y="90297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920" y="4000500"/>
          <a:ext cx="1724974" cy="4364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51130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7747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1415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70" y="47739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02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90220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9480" y="90297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920" y="4000500"/>
          <a:ext cx="1724974" cy="4364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51130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7747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1415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70" y="47739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02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829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90220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9480" y="90297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920" y="4000500"/>
          <a:ext cx="1724974" cy="4364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59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50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49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48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imeSheet214184" displayName="TimeSheet214184" ref="B6:H13" totalsRowShown="0">
  <autoFilter ref="B6:H13" xr:uid="{00000000-0009-0000-0100-000003000000}"/>
  <tableColumns count="7">
    <tableColumn id="1" xr3:uid="{00000000-0010-0000-0C00-000001000000}" name="Day" dataDxfId="47">
      <calculatedColumnFormula>TimeSheet21418[[#This Row],[Day]]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46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imeSheet24715195" displayName="TimeSheet24715195" ref="B24:H31" totalsRowShown="0">
  <autoFilter ref="B24:H31" xr:uid="{00000000-0009-0000-0100-000004000000}"/>
  <tableColumns count="7">
    <tableColumn id="1" xr3:uid="{00000000-0010-0000-0D00-000001000000}" name="Day" dataDxfId="45">
      <calculatedColumnFormula>B7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Online event"/>
    <tableColumn id="5" xr3:uid="{00000000-0010-0000-0D00-000005000000}" name="Reporting"/>
    <tableColumn id="6" xr3:uid="{00000000-0010-0000-0D00-000006000000}" name="Name of the activity" dataDxfId="44"/>
    <tableColumn id="7" xr3:uid="{00000000-0010-0000-0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imeSheet2816206" displayName="TimeSheet2816206" ref="K6:Q13" totalsRowShown="0">
  <autoFilter ref="K6:Q13" xr:uid="{00000000-0009-0000-0100-000005000000}"/>
  <tableColumns count="7">
    <tableColumn id="1" xr3:uid="{00000000-0010-0000-0E00-000001000000}" name="Day" dataDxfId="43">
      <calculatedColumnFormula>TimeSheet214184[[#This Row],[Day]]</calculatedColumnFormula>
    </tableColumn>
    <tableColumn id="2" xr3:uid="{00000000-0010-0000-0E00-000002000000}" name="Date"/>
    <tableColumn id="3" xr3:uid="{00000000-0010-0000-0E00-000003000000}" name="Preparation or Travel"/>
    <tableColumn id="4" xr3:uid="{00000000-0010-0000-0E00-000004000000}" name="(Online) event"/>
    <tableColumn id="5" xr3:uid="{00000000-0010-0000-0E00-000005000000}" name="Reporting"/>
    <tableColumn id="6" xr3:uid="{00000000-0010-0000-0E00-000006000000}" name="Name of the activity" dataDxfId="42"/>
    <tableColumn id="7" xr3:uid="{00000000-0010-0000-0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imeSheet2479172110" displayName="TimeSheet2479172110" ref="K24:Q31" totalsRowShown="0">
  <autoFilter ref="K24:Q31" xr:uid="{00000000-0009-0000-0100-000009000000}"/>
  <tableColumns count="7">
    <tableColumn id="1" xr3:uid="{00000000-0010-0000-0F00-000001000000}" name="Day" dataDxfId="41">
      <calculatedColumnFormula>TimeSheet24715195[[#This Row],[Day]]</calculatedColumnFormula>
    </tableColumn>
    <tableColumn id="2" xr3:uid="{00000000-0010-0000-0F00-000002000000}" name="Date"/>
    <tableColumn id="3" xr3:uid="{00000000-0010-0000-0F00-000003000000}" name="Preparation or Travel"/>
    <tableColumn id="4" xr3:uid="{00000000-0010-0000-0F00-000004000000}" name="Online event"/>
    <tableColumn id="5" xr3:uid="{00000000-0010-0000-0F00-000005000000}" name="Reporting"/>
    <tableColumn id="6" xr3:uid="{00000000-0010-0000-0F00-000006000000}" name="Name of the activity" dataDxfId="40"/>
    <tableColumn id="7" xr3:uid="{00000000-0010-0000-0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0000000}" name="TimeSheet2141843" displayName="TimeSheet2141843" ref="B6:H13" totalsRowShown="0">
  <autoFilter ref="B6:H13" xr:uid="{00000000-0009-0000-0100-000002000000}"/>
  <tableColumns count="7">
    <tableColumn id="1" xr3:uid="{00000000-0010-0000-1000-000001000000}" name="Day" dataDxfId="39">
      <calculatedColumnFormula>TimeSheet21418[[#This Row],[Day]]</calculatedColumnFormula>
    </tableColumn>
    <tableColumn id="2" xr3:uid="{00000000-0010-0000-1000-000002000000}" name="Date"/>
    <tableColumn id="3" xr3:uid="{00000000-0010-0000-1000-000003000000}" name="Preparation or Travel"/>
    <tableColumn id="4" xr3:uid="{00000000-0010-0000-1000-000004000000}" name="(Online) event"/>
    <tableColumn id="5" xr3:uid="{00000000-0010-0000-1000-000005000000}" name="Reporting"/>
    <tableColumn id="6" xr3:uid="{00000000-0010-0000-1000-000006000000}" name="Name of the activity" dataDxfId="38"/>
    <tableColumn id="7" xr3:uid="{00000000-0010-0000-1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1000000}" name="TimeSheet2471519511" displayName="TimeSheet2471519511" ref="B24:H31" totalsRowShown="0">
  <autoFilter ref="B24:H31" xr:uid="{00000000-0009-0000-0100-00000A000000}"/>
  <tableColumns count="7">
    <tableColumn id="1" xr3:uid="{00000000-0010-0000-1100-000001000000}" name="Day" dataDxfId="37">
      <calculatedColumnFormula>B7</calculatedColumnFormula>
    </tableColumn>
    <tableColumn id="2" xr3:uid="{00000000-0010-0000-1100-000002000000}" name="Date"/>
    <tableColumn id="3" xr3:uid="{00000000-0010-0000-1100-000003000000}" name="Preparation or Travel"/>
    <tableColumn id="4" xr3:uid="{00000000-0010-0000-1100-000004000000}" name="Online event"/>
    <tableColumn id="5" xr3:uid="{00000000-0010-0000-1100-000005000000}" name="Reporting"/>
    <tableColumn id="6" xr3:uid="{00000000-0010-0000-1100-000006000000}" name="Name of the activity" dataDxfId="36"/>
    <tableColumn id="7" xr3:uid="{00000000-0010-0000-11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2000000}" name="TimeSheet281620612" displayName="TimeSheet281620612" ref="K6:Q13" totalsRowShown="0">
  <autoFilter ref="K6:Q13" xr:uid="{00000000-0009-0000-0100-00000B000000}"/>
  <tableColumns count="7">
    <tableColumn id="1" xr3:uid="{00000000-0010-0000-1200-000001000000}" name="Day" dataDxfId="35">
      <calculatedColumnFormula>TimeSheet2141843[[#This Row],[Day]]</calculatedColumnFormula>
    </tableColumn>
    <tableColumn id="2" xr3:uid="{00000000-0010-0000-1200-000002000000}" name="Date"/>
    <tableColumn id="3" xr3:uid="{00000000-0010-0000-1200-000003000000}" name="Preparation or Travel"/>
    <tableColumn id="4" xr3:uid="{00000000-0010-0000-1200-000004000000}" name="(Online) event"/>
    <tableColumn id="5" xr3:uid="{00000000-0010-0000-1200-000005000000}" name="Reporting"/>
    <tableColumn id="6" xr3:uid="{00000000-0010-0000-1200-000006000000}" name="Name of the activity" dataDxfId="34"/>
    <tableColumn id="7" xr3:uid="{00000000-0010-0000-12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58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3000000}" name="TimeSheet247917211013" displayName="TimeSheet247917211013" ref="K24:Q31" totalsRowShown="0">
  <autoFilter ref="K24:Q31" xr:uid="{00000000-0009-0000-0100-00000C000000}"/>
  <tableColumns count="7">
    <tableColumn id="1" xr3:uid="{00000000-0010-0000-1300-000001000000}" name="Day" dataDxfId="33">
      <calculatedColumnFormula>TimeSheet2471519511[[#This Row],[Day]]</calculatedColumnFormula>
    </tableColumn>
    <tableColumn id="2" xr3:uid="{00000000-0010-0000-1300-000002000000}" name="Date"/>
    <tableColumn id="3" xr3:uid="{00000000-0010-0000-1300-000003000000}" name="Preparation or Travel"/>
    <tableColumn id="4" xr3:uid="{00000000-0010-0000-1300-000004000000}" name="Online event"/>
    <tableColumn id="5" xr3:uid="{00000000-0010-0000-1300-000005000000}" name="Reporting"/>
    <tableColumn id="6" xr3:uid="{00000000-0010-0000-1300-000006000000}" name="Name of the activity" dataDxfId="32"/>
    <tableColumn id="7" xr3:uid="{00000000-0010-0000-13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imeSheet214184322" displayName="TimeSheet214184322" ref="B6:H13" totalsRowShown="0">
  <autoFilter ref="B6:H13" xr:uid="{00000000-0009-0000-0100-000015000000}"/>
  <tableColumns count="7">
    <tableColumn id="1" xr3:uid="{00000000-0010-0000-1400-000001000000}" name="Day" dataDxfId="31">
      <calculatedColumnFormula>TimeSheet21418[[#This Row],[Day]]</calculatedColumnFormula>
    </tableColumn>
    <tableColumn id="2" xr3:uid="{00000000-0010-0000-1400-000002000000}" name="Date"/>
    <tableColumn id="3" xr3:uid="{00000000-0010-0000-1400-000003000000}" name="Preparation or Travel"/>
    <tableColumn id="4" xr3:uid="{00000000-0010-0000-1400-000004000000}" name="(Online) event"/>
    <tableColumn id="5" xr3:uid="{00000000-0010-0000-1400-000005000000}" name="Reporting"/>
    <tableColumn id="6" xr3:uid="{00000000-0010-0000-1400-000006000000}" name="Name of the activity" dataDxfId="30"/>
    <tableColumn id="7" xr3:uid="{00000000-0010-0000-1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imeSheet247151951123" displayName="TimeSheet247151951123" ref="B24:H31" totalsRowShown="0">
  <autoFilter ref="B24:H31" xr:uid="{00000000-0009-0000-0100-000016000000}"/>
  <tableColumns count="7">
    <tableColumn id="1" xr3:uid="{00000000-0010-0000-1500-000001000000}" name="Day" dataDxfId="29">
      <calculatedColumnFormula>B7</calculatedColumnFormula>
    </tableColumn>
    <tableColumn id="2" xr3:uid="{00000000-0010-0000-1500-000002000000}" name="Date"/>
    <tableColumn id="3" xr3:uid="{00000000-0010-0000-1500-000003000000}" name="Preparation or Travel"/>
    <tableColumn id="4" xr3:uid="{00000000-0010-0000-1500-000004000000}" name="Online event"/>
    <tableColumn id="5" xr3:uid="{00000000-0010-0000-1500-000005000000}" name="Reporting"/>
    <tableColumn id="6" xr3:uid="{00000000-0010-0000-1500-000006000000}" name="Name of the activity" dataDxfId="28"/>
    <tableColumn id="7" xr3:uid="{00000000-0010-0000-1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imeSheet28162061224" displayName="TimeSheet28162061224" ref="K6:Q13" totalsRowShown="0">
  <autoFilter ref="K6:Q13" xr:uid="{00000000-0009-0000-0100-000017000000}"/>
  <tableColumns count="7">
    <tableColumn id="1" xr3:uid="{00000000-0010-0000-1600-000001000000}" name="Day" dataDxfId="27">
      <calculatedColumnFormula>TimeSheet214184322[[#This Row],[Day]]</calculatedColumnFormula>
    </tableColumn>
    <tableColumn id="2" xr3:uid="{00000000-0010-0000-1600-000002000000}" name="Date"/>
    <tableColumn id="3" xr3:uid="{00000000-0010-0000-1600-000003000000}" name="Preparation or Travel"/>
    <tableColumn id="4" xr3:uid="{00000000-0010-0000-1600-000004000000}" name="(Online) event"/>
    <tableColumn id="5" xr3:uid="{00000000-0010-0000-1600-000005000000}" name="Reporting"/>
    <tableColumn id="6" xr3:uid="{00000000-0010-0000-1600-000006000000}" name="Name of the activity" dataDxfId="26"/>
    <tableColumn id="7" xr3:uid="{00000000-0010-0000-1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imeSheet24791721101325" displayName="TimeSheet24791721101325" ref="K24:Q31" totalsRowShown="0">
  <autoFilter ref="K24:Q31" xr:uid="{00000000-0009-0000-0100-000018000000}"/>
  <tableColumns count="7">
    <tableColumn id="1" xr3:uid="{00000000-0010-0000-1700-000001000000}" name="Day" dataDxfId="25">
      <calculatedColumnFormula>TimeSheet247151951123[[#This Row],[Day]]</calculatedColumnFormula>
    </tableColumn>
    <tableColumn id="2" xr3:uid="{00000000-0010-0000-1700-000002000000}" name="Date"/>
    <tableColumn id="3" xr3:uid="{00000000-0010-0000-1700-000003000000}" name="Preparation or Travel"/>
    <tableColumn id="4" xr3:uid="{00000000-0010-0000-1700-000004000000}" name="Online event"/>
    <tableColumn id="5" xr3:uid="{00000000-0010-0000-1700-000005000000}" name="Reporting"/>
    <tableColumn id="6" xr3:uid="{00000000-0010-0000-1700-000006000000}" name="Name of the activity" dataDxfId="24"/>
    <tableColumn id="7" xr3:uid="{00000000-0010-0000-1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imeSheet21418432226" displayName="TimeSheet21418432226" ref="B6:H13" totalsRowShown="0">
  <autoFilter ref="B6:H13" xr:uid="{00000000-0009-0000-0100-000019000000}"/>
  <tableColumns count="7">
    <tableColumn id="1" xr3:uid="{00000000-0010-0000-1800-000001000000}" name="Day" dataDxfId="23">
      <calculatedColumnFormula>TimeSheet21418[[#This Row],[Day]]</calculatedColumnFormula>
    </tableColumn>
    <tableColumn id="2" xr3:uid="{00000000-0010-0000-1800-000002000000}" name="Date"/>
    <tableColumn id="3" xr3:uid="{00000000-0010-0000-1800-000003000000}" name="Preparation or Travel"/>
    <tableColumn id="4" xr3:uid="{00000000-0010-0000-1800-000004000000}" name="(Online) event"/>
    <tableColumn id="5" xr3:uid="{00000000-0010-0000-1800-000005000000}" name="Reporting"/>
    <tableColumn id="6" xr3:uid="{00000000-0010-0000-1800-000006000000}" name="Name of the activity" dataDxfId="22"/>
    <tableColumn id="7" xr3:uid="{00000000-0010-0000-1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imeSheet24715195112327" displayName="TimeSheet24715195112327" ref="B24:H31" totalsRowShown="0">
  <autoFilter ref="B24:H31" xr:uid="{00000000-0009-0000-0100-00001A000000}"/>
  <tableColumns count="7">
    <tableColumn id="1" xr3:uid="{00000000-0010-0000-1900-000001000000}" name="Day" dataDxfId="21">
      <calculatedColumnFormula>B7</calculatedColumnFormula>
    </tableColumn>
    <tableColumn id="2" xr3:uid="{00000000-0010-0000-1900-000002000000}" name="Date"/>
    <tableColumn id="3" xr3:uid="{00000000-0010-0000-1900-000003000000}" name="Preparation or Travel"/>
    <tableColumn id="4" xr3:uid="{00000000-0010-0000-1900-000004000000}" name="Online event"/>
    <tableColumn id="5" xr3:uid="{00000000-0010-0000-1900-000005000000}" name="Reporting"/>
    <tableColumn id="6" xr3:uid="{00000000-0010-0000-1900-000006000000}" name="Name of the activity" dataDxfId="20"/>
    <tableColumn id="7" xr3:uid="{00000000-0010-0000-1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imeSheet2816206122428" displayName="TimeSheet2816206122428" ref="K6:Q13" totalsRowShown="0">
  <autoFilter ref="K6:Q13" xr:uid="{00000000-0009-0000-0100-00001B000000}"/>
  <tableColumns count="7">
    <tableColumn id="1" xr3:uid="{00000000-0010-0000-1A00-000001000000}" name="Day" dataDxfId="19">
      <calculatedColumnFormula>TimeSheet21418432226[[#This Row],[Day]]</calculatedColumnFormula>
    </tableColumn>
    <tableColumn id="2" xr3:uid="{00000000-0010-0000-1A00-000002000000}" name="Date"/>
    <tableColumn id="3" xr3:uid="{00000000-0010-0000-1A00-000003000000}" name="Preparation or Travel"/>
    <tableColumn id="4" xr3:uid="{00000000-0010-0000-1A00-000004000000}" name="(Online) event"/>
    <tableColumn id="5" xr3:uid="{00000000-0010-0000-1A00-000005000000}" name="Reporting"/>
    <tableColumn id="6" xr3:uid="{00000000-0010-0000-1A00-000006000000}" name="Name of the activity" dataDxfId="18"/>
    <tableColumn id="7" xr3:uid="{00000000-0010-0000-1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imeSheet2479172110132529" displayName="TimeSheet2479172110132529" ref="K24:Q31" totalsRowShown="0">
  <autoFilter ref="K24:Q31" xr:uid="{00000000-0009-0000-0100-00001C000000}"/>
  <tableColumns count="7">
    <tableColumn id="1" xr3:uid="{00000000-0010-0000-1B00-000001000000}" name="Day" dataDxfId="17">
      <calculatedColumnFormula>TimeSheet24715195112327[[#This Row],[Day]]</calculatedColumnFormula>
    </tableColumn>
    <tableColumn id="2" xr3:uid="{00000000-0010-0000-1B00-000002000000}" name="Date"/>
    <tableColumn id="3" xr3:uid="{00000000-0010-0000-1B00-000003000000}" name="Preparation or Travel"/>
    <tableColumn id="4" xr3:uid="{00000000-0010-0000-1B00-000004000000}" name="Online event"/>
    <tableColumn id="5" xr3:uid="{00000000-0010-0000-1B00-000005000000}" name="Reporting"/>
    <tableColumn id="6" xr3:uid="{00000000-0010-0000-1B00-000006000000}" name="Name of the activity" dataDxfId="16"/>
    <tableColumn id="7" xr3:uid="{00000000-0010-0000-1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imeSheet2141843222630" displayName="TimeSheet2141843222630" ref="B6:H13" totalsRowShown="0">
  <autoFilter ref="B6:H13" xr:uid="{00000000-0009-0000-0100-00001D000000}"/>
  <tableColumns count="7">
    <tableColumn id="1" xr3:uid="{00000000-0010-0000-1C00-000001000000}" name="Day" dataDxfId="15">
      <calculatedColumnFormula>TimeSheet21418[[#This Row],[Day]]</calculatedColumnFormula>
    </tableColumn>
    <tableColumn id="2" xr3:uid="{00000000-0010-0000-1C00-000002000000}" name="Date"/>
    <tableColumn id="3" xr3:uid="{00000000-0010-0000-1C00-000003000000}" name="Preparation or Travel"/>
    <tableColumn id="4" xr3:uid="{00000000-0010-0000-1C00-000004000000}" name="(Online) event"/>
    <tableColumn id="5" xr3:uid="{00000000-0010-0000-1C00-000005000000}" name="Reporting"/>
    <tableColumn id="6" xr3:uid="{00000000-0010-0000-1C00-000006000000}" name="Name of the activity" dataDxfId="14"/>
    <tableColumn id="7" xr3:uid="{00000000-0010-0000-1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57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imeSheet2471519511232731" displayName="TimeSheet2471519511232731" ref="B24:H31" totalsRowShown="0">
  <autoFilter ref="B24:H31" xr:uid="{00000000-0009-0000-0100-00001E000000}"/>
  <tableColumns count="7">
    <tableColumn id="1" xr3:uid="{00000000-0010-0000-1D00-000001000000}" name="Day" dataDxfId="13">
      <calculatedColumnFormula>B7</calculatedColumnFormula>
    </tableColumn>
    <tableColumn id="2" xr3:uid="{00000000-0010-0000-1D00-000002000000}" name="Date"/>
    <tableColumn id="3" xr3:uid="{00000000-0010-0000-1D00-000003000000}" name="Preparation or Travel"/>
    <tableColumn id="4" xr3:uid="{00000000-0010-0000-1D00-000004000000}" name="Online event"/>
    <tableColumn id="5" xr3:uid="{00000000-0010-0000-1D00-000005000000}" name="Reporting"/>
    <tableColumn id="6" xr3:uid="{00000000-0010-0000-1D00-000006000000}" name="Name of the activity" dataDxfId="12"/>
    <tableColumn id="7" xr3:uid="{00000000-0010-0000-1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imeSheet281620612242832" displayName="TimeSheet281620612242832" ref="K6:Q13" totalsRowShown="0">
  <autoFilter ref="K6:Q13" xr:uid="{00000000-0009-0000-0100-00001F000000}"/>
  <tableColumns count="7">
    <tableColumn id="1" xr3:uid="{00000000-0010-0000-1E00-000001000000}" name="Day" dataDxfId="11">
      <calculatedColumnFormula>TimeSheet2141843222630[[#This Row],[Day]]</calculatedColumnFormula>
    </tableColumn>
    <tableColumn id="2" xr3:uid="{00000000-0010-0000-1E00-000002000000}" name="Date"/>
    <tableColumn id="3" xr3:uid="{00000000-0010-0000-1E00-000003000000}" name="Preparation or Travel"/>
    <tableColumn id="4" xr3:uid="{00000000-0010-0000-1E00-000004000000}" name="(Online) event"/>
    <tableColumn id="5" xr3:uid="{00000000-0010-0000-1E00-000005000000}" name="Reporting"/>
    <tableColumn id="6" xr3:uid="{00000000-0010-0000-1E00-000006000000}" name="Name of the activity" dataDxfId="10"/>
    <tableColumn id="7" xr3:uid="{00000000-0010-0000-1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imeSheet247917211013252933" displayName="TimeSheet247917211013252933" ref="K24:Q31" totalsRowShown="0">
  <autoFilter ref="K24:Q31" xr:uid="{00000000-0009-0000-0100-000020000000}"/>
  <tableColumns count="7">
    <tableColumn id="1" xr3:uid="{00000000-0010-0000-1F00-000001000000}" name="Day" dataDxfId="9">
      <calculatedColumnFormula>TimeSheet2471519511232731[[#This Row],[Day]]</calculatedColumnFormula>
    </tableColumn>
    <tableColumn id="2" xr3:uid="{00000000-0010-0000-1F00-000002000000}" name="Date"/>
    <tableColumn id="3" xr3:uid="{00000000-0010-0000-1F00-000003000000}" name="Preparation or Travel"/>
    <tableColumn id="4" xr3:uid="{00000000-0010-0000-1F00-000004000000}" name="Online event"/>
    <tableColumn id="5" xr3:uid="{00000000-0010-0000-1F00-000005000000}" name="Reporting"/>
    <tableColumn id="6" xr3:uid="{00000000-0010-0000-1F00-000006000000}" name="Name of the activity" dataDxfId="8"/>
    <tableColumn id="7" xr3:uid="{00000000-0010-0000-1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imeSheet214184322263034" displayName="TimeSheet214184322263034" ref="B6:H13" totalsRowShown="0">
  <autoFilter ref="B6:H13" xr:uid="{00000000-0009-0000-0100-000021000000}"/>
  <tableColumns count="7">
    <tableColumn id="1" xr3:uid="{00000000-0010-0000-2000-000001000000}" name="Day" dataDxfId="7">
      <calculatedColumnFormula>TimeSheet21418[[#This Row],[Day]]</calculatedColumnFormula>
    </tableColumn>
    <tableColumn id="2" xr3:uid="{00000000-0010-0000-2000-000002000000}" name="Date"/>
    <tableColumn id="3" xr3:uid="{00000000-0010-0000-2000-000003000000}" name="Preparation or Travel"/>
    <tableColumn id="4" xr3:uid="{00000000-0010-0000-2000-000004000000}" name="(Online) event"/>
    <tableColumn id="5" xr3:uid="{00000000-0010-0000-2000-000005000000}" name="Reporting"/>
    <tableColumn id="6" xr3:uid="{00000000-0010-0000-2000-000006000000}" name="Name of the activity" dataDxfId="6"/>
    <tableColumn id="7" xr3:uid="{00000000-0010-0000-2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imeSheet247151951123273135" displayName="TimeSheet247151951123273135" ref="B24:H31" totalsRowShown="0">
  <autoFilter ref="B24:H31" xr:uid="{00000000-0009-0000-0100-000022000000}"/>
  <tableColumns count="7">
    <tableColumn id="1" xr3:uid="{00000000-0010-0000-2100-000001000000}" name="Day" dataDxfId="5">
      <calculatedColumnFormula>B7</calculatedColumnFormula>
    </tableColumn>
    <tableColumn id="2" xr3:uid="{00000000-0010-0000-2100-000002000000}" name="Date"/>
    <tableColumn id="3" xr3:uid="{00000000-0010-0000-2100-000003000000}" name="Preparation or Travel"/>
    <tableColumn id="4" xr3:uid="{00000000-0010-0000-2100-000004000000}" name="Online event"/>
    <tableColumn id="5" xr3:uid="{00000000-0010-0000-2100-000005000000}" name="Reporting"/>
    <tableColumn id="6" xr3:uid="{00000000-0010-0000-2100-000006000000}" name="Name of the activity" dataDxfId="4"/>
    <tableColumn id="7" xr3:uid="{00000000-0010-0000-21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imeSheet28162061224283236" displayName="TimeSheet28162061224283236" ref="K6:Q13" totalsRowShown="0">
  <autoFilter ref="K6:Q13" xr:uid="{00000000-0009-0000-0100-000023000000}"/>
  <tableColumns count="7">
    <tableColumn id="1" xr3:uid="{00000000-0010-0000-2200-000001000000}" name="Day" dataDxfId="3">
      <calculatedColumnFormula>TimeSheet214184322263034[[#This Row],[Day]]</calculatedColumnFormula>
    </tableColumn>
    <tableColumn id="2" xr3:uid="{00000000-0010-0000-2200-000002000000}" name="Date"/>
    <tableColumn id="3" xr3:uid="{00000000-0010-0000-2200-000003000000}" name="Preparation or Travel"/>
    <tableColumn id="4" xr3:uid="{00000000-0010-0000-2200-000004000000}" name="(Online) event"/>
    <tableColumn id="5" xr3:uid="{00000000-0010-0000-2200-000005000000}" name="Reporting"/>
    <tableColumn id="6" xr3:uid="{00000000-0010-0000-2200-000006000000}" name="Name of the activity" dataDxfId="2"/>
    <tableColumn id="7" xr3:uid="{00000000-0010-0000-22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imeSheet24791721101325293337" displayName="TimeSheet24791721101325293337" ref="K24:Q31" totalsRowShown="0">
  <autoFilter ref="K24:Q31" xr:uid="{00000000-0009-0000-0100-000024000000}"/>
  <tableColumns count="7">
    <tableColumn id="1" xr3:uid="{00000000-0010-0000-2300-000001000000}" name="Day" dataDxfId="1">
      <calculatedColumnFormula>TimeSheet247151951123273135[[#This Row],[Day]]</calculatedColumnFormula>
    </tableColumn>
    <tableColumn id="2" xr3:uid="{00000000-0010-0000-2300-000002000000}" name="Date"/>
    <tableColumn id="3" xr3:uid="{00000000-0010-0000-2300-000003000000}" name="Preparation or Travel"/>
    <tableColumn id="4" xr3:uid="{00000000-0010-0000-2300-000004000000}" name="Online event"/>
    <tableColumn id="5" xr3:uid="{00000000-0010-0000-2300-000005000000}" name="Reporting"/>
    <tableColumn id="6" xr3:uid="{00000000-0010-0000-2300-000006000000}" name="Name of the activity" dataDxfId="0"/>
    <tableColumn id="7" xr3:uid="{00000000-0010-0000-23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56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55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54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53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52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51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table" Target="../tables/table2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3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H3" workbookViewId="0">
      <selection activeCell="R17" sqref="R17"/>
    </sheetView>
  </sheetViews>
  <sheetFormatPr defaultColWidth="11.19921875" defaultRowHeight="13.8"/>
  <cols>
    <col min="2" max="6" width="15.69921875" customWidth="1"/>
    <col min="7" max="7" width="24.09765625" customWidth="1"/>
    <col min="8" max="8" width="15.69921875" customWidth="1"/>
    <col min="11" max="17" width="15.69921875" customWidth="1"/>
  </cols>
  <sheetData>
    <row r="1" spans="1:17" ht="40.5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H14+H32+Q14+Q32</f>
        <v>8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30" t="s">
        <v>14</v>
      </c>
      <c r="D3" s="31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32">
        <v>45695</v>
      </c>
      <c r="D4" s="32"/>
      <c r="E4" s="1"/>
      <c r="F4" s="1"/>
      <c r="G4" s="1"/>
      <c r="H4" s="1"/>
      <c r="J4" s="1"/>
      <c r="K4" s="5" t="s">
        <v>2</v>
      </c>
      <c r="L4" s="29">
        <v>45709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7.6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56.4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>
        <v>8</v>
      </c>
      <c r="E13" s="9"/>
      <c r="F13" s="9"/>
      <c r="G13" s="21" t="s">
        <v>15</v>
      </c>
      <c r="H13" s="9">
        <f t="shared" si="1"/>
        <v>8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8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8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33"/>
      <c r="E15" s="34"/>
      <c r="F15" s="34"/>
      <c r="G15" s="35"/>
      <c r="H15" s="6"/>
      <c r="J15" s="1"/>
      <c r="K15" s="1"/>
      <c r="L15" s="1"/>
      <c r="M15" s="23"/>
      <c r="N15" s="23"/>
      <c r="O15" s="23"/>
      <c r="P15" s="23"/>
      <c r="Q15" s="6"/>
    </row>
    <row r="16" spans="1:17" ht="34.799999999999997" customHeight="1">
      <c r="A16" s="1"/>
      <c r="B16" s="1"/>
      <c r="C16" s="1"/>
      <c r="D16" s="36" t="s">
        <v>10</v>
      </c>
      <c r="E16" s="36"/>
      <c r="F16" s="36"/>
      <c r="G16" s="36"/>
      <c r="H16" s="22">
        <v>45695</v>
      </c>
      <c r="J16" s="1"/>
      <c r="K16" s="1"/>
      <c r="L16" s="1"/>
      <c r="M16" s="24" t="s">
        <v>10</v>
      </c>
      <c r="N16" s="25"/>
      <c r="O16" s="25"/>
      <c r="P16" s="25"/>
      <c r="Q16" s="22">
        <v>45709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30" t="s">
        <v>14</v>
      </c>
      <c r="D21" s="31"/>
      <c r="E21" s="1"/>
      <c r="F21" s="4"/>
      <c r="G21" s="28"/>
      <c r="H21" s="28"/>
      <c r="J21" s="1"/>
      <c r="K21" s="3" t="s">
        <v>1</v>
      </c>
      <c r="L21" s="27" t="str">
        <f>C21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32">
        <v>45702</v>
      </c>
      <c r="D22" s="32"/>
      <c r="E22" s="1"/>
      <c r="F22" s="1"/>
      <c r="G22" s="1"/>
      <c r="H22" s="1"/>
      <c r="J22" s="1"/>
      <c r="K22" s="5" t="s">
        <v>2</v>
      </c>
      <c r="L22" s="29">
        <v>45716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34.799999999999997" customHeight="1">
      <c r="A34" s="1"/>
      <c r="B34" s="1"/>
      <c r="C34" s="1"/>
      <c r="D34" s="24" t="s">
        <v>10</v>
      </c>
      <c r="E34" s="25"/>
      <c r="F34" s="25"/>
      <c r="G34" s="25"/>
      <c r="H34" s="22">
        <v>45702</v>
      </c>
      <c r="J34" s="1"/>
      <c r="K34" s="1"/>
      <c r="L34" s="1"/>
      <c r="M34" s="24" t="s">
        <v>10</v>
      </c>
      <c r="N34" s="25"/>
      <c r="O34" s="25"/>
      <c r="P34" s="25"/>
      <c r="Q34" s="22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G13" workbookViewId="0">
      <selection activeCell="Q34" sqref="Q34"/>
    </sheetView>
  </sheetViews>
  <sheetFormatPr defaultColWidth="11.19921875" defaultRowHeight="13.8"/>
  <cols>
    <col min="2" max="8" width="15.69921875" customWidth="1"/>
    <col min="11" max="17" width="15.69921875" customWidth="1"/>
  </cols>
  <sheetData>
    <row r="1" spans="1:17" ht="23.4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 Feb 25'!A2+'March 25'!H14+'March 25'!H32+'March 25'!Q14+'March 25'!Q32</f>
        <v>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45723</v>
      </c>
      <c r="D4" s="29"/>
      <c r="E4" s="1"/>
      <c r="F4" s="1"/>
      <c r="G4" s="1"/>
      <c r="H4" s="1"/>
      <c r="J4" s="1"/>
      <c r="K4" s="5" t="s">
        <v>2</v>
      </c>
      <c r="L4" s="29">
        <f>C22+7</f>
        <v>45737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6"/>
      <c r="J15" s="1"/>
      <c r="K15" s="1"/>
      <c r="L15" s="1"/>
      <c r="M15" s="23"/>
      <c r="N15" s="23"/>
      <c r="O15" s="23"/>
      <c r="P15" s="23"/>
      <c r="Q15" s="6"/>
    </row>
    <row r="16" spans="1:17" ht="30.6" customHeight="1">
      <c r="A16" s="1"/>
      <c r="B16" s="1"/>
      <c r="C16" s="1"/>
      <c r="D16" s="24" t="s">
        <v>10</v>
      </c>
      <c r="E16" s="25"/>
      <c r="F16" s="25"/>
      <c r="G16" s="25"/>
      <c r="H16" s="22">
        <v>45723</v>
      </c>
      <c r="J16" s="1"/>
      <c r="K16" s="1"/>
      <c r="L16" s="1"/>
      <c r="M16" s="24" t="s">
        <v>10</v>
      </c>
      <c r="N16" s="25"/>
      <c r="O16" s="25"/>
      <c r="P16" s="25"/>
      <c r="Q16" s="22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">
        <v>14</v>
      </c>
      <c r="D21" s="27"/>
      <c r="E21" s="1"/>
      <c r="F21" s="4"/>
      <c r="G21" s="28"/>
      <c r="H21" s="28"/>
      <c r="J21" s="1"/>
      <c r="K21" s="3" t="s">
        <v>1</v>
      </c>
      <c r="L21" s="27" t="str">
        <f>L3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45730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45744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29.4" customHeight="1">
      <c r="A34" s="1"/>
      <c r="B34" s="1"/>
      <c r="C34" s="1"/>
      <c r="D34" s="24" t="s">
        <v>10</v>
      </c>
      <c r="E34" s="25"/>
      <c r="F34" s="25"/>
      <c r="G34" s="25"/>
      <c r="H34" s="22">
        <v>45730</v>
      </c>
      <c r="J34" s="1"/>
      <c r="K34" s="1"/>
      <c r="L34" s="1"/>
      <c r="M34" s="24" t="s">
        <v>10</v>
      </c>
      <c r="N34" s="25"/>
      <c r="O34" s="25"/>
      <c r="P34" s="25"/>
      <c r="Q34" s="22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G17" workbookViewId="0">
      <selection activeCell="P30" sqref="P30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9.796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'March 25'!A2+H14+H32+Q14+Q32</f>
        <v>24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45751</v>
      </c>
      <c r="D4" s="29"/>
      <c r="E4" s="1"/>
      <c r="F4" s="1"/>
      <c r="G4" s="1"/>
      <c r="H4" s="1"/>
      <c r="J4" s="1"/>
      <c r="K4" s="5" t="s">
        <v>2</v>
      </c>
      <c r="L4" s="29">
        <f>C22+7</f>
        <v>45765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6"/>
      <c r="J15" s="1"/>
      <c r="K15" s="1"/>
      <c r="L15" s="1"/>
      <c r="M15" s="23"/>
      <c r="N15" s="23"/>
      <c r="O15" s="23"/>
      <c r="P15" s="23"/>
      <c r="Q15" s="6"/>
    </row>
    <row r="16" spans="1:17" ht="25.8" customHeight="1">
      <c r="A16" s="1"/>
      <c r="B16" s="1"/>
      <c r="C16" s="1"/>
      <c r="D16" s="24" t="s">
        <v>10</v>
      </c>
      <c r="E16" s="25"/>
      <c r="F16" s="25"/>
      <c r="G16" s="25"/>
      <c r="H16" s="22">
        <v>45751</v>
      </c>
      <c r="J16" s="1"/>
      <c r="K16" s="1"/>
      <c r="L16" s="1"/>
      <c r="M16" s="24" t="s">
        <v>10</v>
      </c>
      <c r="N16" s="25"/>
      <c r="O16" s="25"/>
      <c r="P16" s="25"/>
      <c r="Q16" s="22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45758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45772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69.599999999999994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>
        <v>8</v>
      </c>
      <c r="N30" s="9"/>
      <c r="O30" s="9"/>
      <c r="P30" s="21" t="s">
        <v>16</v>
      </c>
      <c r="Q30" s="9">
        <f t="shared" ref="Q30:Q31" si="6">IFERROR(SUM(M30:P30), "")</f>
        <v>8</v>
      </c>
    </row>
    <row r="31" spans="1:17" ht="46.2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>
        <v>8</v>
      </c>
      <c r="N31" s="9"/>
      <c r="O31" s="9"/>
      <c r="P31" s="21" t="s">
        <v>17</v>
      </c>
      <c r="Q31" s="9">
        <f t="shared" si="6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31.2" customHeight="1">
      <c r="A34" s="1"/>
      <c r="B34" s="1"/>
      <c r="C34" s="1"/>
      <c r="D34" s="24" t="s">
        <v>10</v>
      </c>
      <c r="E34" s="25"/>
      <c r="F34" s="25"/>
      <c r="G34" s="25"/>
      <c r="H34" s="22">
        <v>45758</v>
      </c>
      <c r="J34" s="1"/>
      <c r="K34" s="1"/>
      <c r="L34" s="1"/>
      <c r="M34" s="24" t="s">
        <v>10</v>
      </c>
      <c r="N34" s="25"/>
      <c r="O34" s="25"/>
      <c r="P34" s="25"/>
      <c r="Q34" s="22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workbookViewId="0">
      <selection activeCell="Q16" sqref="Q16"/>
    </sheetView>
  </sheetViews>
  <sheetFormatPr defaultColWidth="11.19921875" defaultRowHeight="13.8"/>
  <cols>
    <col min="2" max="6" width="15.69921875" customWidth="1"/>
    <col min="7" max="7" width="18.79687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'April 25'!A2+H14+H32+Q14+Q32</f>
        <v>80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45779</v>
      </c>
      <c r="D4" s="29"/>
      <c r="E4" s="1"/>
      <c r="F4" s="1"/>
      <c r="G4" s="1"/>
      <c r="H4" s="1"/>
      <c r="J4" s="1"/>
      <c r="K4" s="5" t="s">
        <v>2</v>
      </c>
      <c r="L4" s="29">
        <f>C22+7</f>
        <v>45793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TimeSheet214184[[#This Row],[Day]]</f>
        <v>Saturday</v>
      </c>
      <c r="L7" s="8">
        <f t="shared" ref="L7:L12" si="0">L8-1</f>
        <v>45787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TimeSheet214184[[#This Row],[Day]]</f>
        <v>Sunday</v>
      </c>
      <c r="L8" s="8">
        <f t="shared" si="0"/>
        <v>45788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6" t="str">
        <f>TimeSheet21418[[#This Row],[Day]]</f>
        <v>Monday</v>
      </c>
      <c r="C9" s="8">
        <f>IFERROR(IF($C$4=0,"",$C$4-4), "")</f>
        <v>45775</v>
      </c>
      <c r="D9" s="9">
        <v>8</v>
      </c>
      <c r="E9" s="9"/>
      <c r="F9" s="9"/>
      <c r="G9" s="19" t="s">
        <v>20</v>
      </c>
      <c r="H9" s="9">
        <f>IFERROR(SUM(D9:G9), "")</f>
        <v>8</v>
      </c>
      <c r="J9" s="1"/>
      <c r="K9" s="1" t="str">
        <f>TimeSheet214184[[#This Row],[Day]]</f>
        <v>Monday</v>
      </c>
      <c r="L9" s="8">
        <f t="shared" si="0"/>
        <v>45789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6" t="str">
        <f>TimeSheet21418[[#This Row],[Day]]</f>
        <v>Tuesday</v>
      </c>
      <c r="C10" s="8">
        <f>IFERROR(IF($C$4=0,"",$C$4-3), "")</f>
        <v>45776</v>
      </c>
      <c r="D10" s="9">
        <v>8</v>
      </c>
      <c r="E10" s="9"/>
      <c r="F10" s="9"/>
      <c r="G10" s="19" t="s">
        <v>20</v>
      </c>
      <c r="H10" s="9">
        <f>IFERROR(SUM(D10:G10), "")</f>
        <v>8</v>
      </c>
      <c r="J10" s="1"/>
      <c r="K10" s="1" t="str">
        <f>TimeSheet214184[[#This Row],[Day]]</f>
        <v>Tuesday</v>
      </c>
      <c r="L10" s="8">
        <f t="shared" si="0"/>
        <v>45790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6" t="str">
        <f>TimeSheet21418[[#This Row],[Day]]</f>
        <v>Wednesday</v>
      </c>
      <c r="C11" s="8">
        <f>IFERROR(IF($C$4=0,"",$C$4-2), "")</f>
        <v>45777</v>
      </c>
      <c r="D11" s="9">
        <v>8</v>
      </c>
      <c r="E11" s="9"/>
      <c r="F11" s="9"/>
      <c r="G11" s="19" t="s">
        <v>20</v>
      </c>
      <c r="H11" s="9">
        <f>IFERROR(SUM(D11:G11), "")</f>
        <v>8</v>
      </c>
      <c r="J11" s="1"/>
      <c r="K11" s="1" t="str">
        <f>TimeSheet214184[[#This Row],[Day]]</f>
        <v>Wednesday</v>
      </c>
      <c r="L11" s="8">
        <f t="shared" si="0"/>
        <v>45791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6" t="str">
        <f>TimeSheet21418[[#This Row],[Day]]</f>
        <v>Thursday</v>
      </c>
      <c r="C12" s="8">
        <f>IFERROR(IF($C$4=0,"",$C$4-1), "")</f>
        <v>45778</v>
      </c>
      <c r="D12" s="9">
        <v>8</v>
      </c>
      <c r="E12" s="9"/>
      <c r="F12" s="9"/>
      <c r="G12" s="19" t="s">
        <v>20</v>
      </c>
      <c r="H12" s="9">
        <f t="shared" ref="H12:H13" si="1">IFERROR(SUM(D12:G12), "")</f>
        <v>8</v>
      </c>
      <c r="J12" s="1"/>
      <c r="K12" s="1" t="str">
        <f>TimeSheet214184[[#This Row],[Day]]</f>
        <v>Thursday</v>
      </c>
      <c r="L12" s="8">
        <f t="shared" si="0"/>
        <v>45792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6" t="str">
        <f>TimeSheet21418[[#This Row],[Day]]</f>
        <v>Friday</v>
      </c>
      <c r="C13" s="8">
        <f>IFERROR(IF($C$4=0,"",$C$4), "")</f>
        <v>45779</v>
      </c>
      <c r="D13" s="9">
        <v>8</v>
      </c>
      <c r="E13" s="9"/>
      <c r="F13" s="9"/>
      <c r="G13" s="19" t="s">
        <v>20</v>
      </c>
      <c r="H13" s="9">
        <f t="shared" si="1"/>
        <v>8</v>
      </c>
      <c r="J13" s="1"/>
      <c r="K13" s="1" t="str">
        <f>TimeSheet214184[[#This Row],[Day]]</f>
        <v>Friday</v>
      </c>
      <c r="L13" s="8">
        <f>L4</f>
        <v>45793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5"/>
      <c r="J15" s="1"/>
      <c r="K15" s="1"/>
      <c r="L15" s="1"/>
      <c r="M15" s="23"/>
      <c r="N15" s="23"/>
      <c r="O15" s="23"/>
      <c r="P15" s="23"/>
      <c r="Q15" s="15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v>45779</v>
      </c>
      <c r="J16" s="1"/>
      <c r="K16" s="1"/>
      <c r="L16" s="1"/>
      <c r="M16" s="24" t="s">
        <v>10</v>
      </c>
      <c r="N16" s="25"/>
      <c r="O16" s="25"/>
      <c r="P16" s="25"/>
      <c r="Q16" s="22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45786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45800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45780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TimeSheet24715195[[#This Row],[Day]]</f>
        <v>Saturday</v>
      </c>
      <c r="L25" s="8">
        <f t="shared" ref="L25:L30" si="5">L26-1</f>
        <v>45794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45781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TimeSheet24715195[[#This Row],[Day]]</f>
        <v>Sunday</v>
      </c>
      <c r="L26" s="8">
        <f t="shared" si="5"/>
        <v>45795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45782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TimeSheet24715195[[#This Row],[Day]]</f>
        <v>Monday</v>
      </c>
      <c r="L27" s="8">
        <f t="shared" si="5"/>
        <v>45796</v>
      </c>
      <c r="M27" s="9">
        <v>8</v>
      </c>
      <c r="N27" s="9"/>
      <c r="O27" s="9"/>
      <c r="P27" s="20" t="s">
        <v>21</v>
      </c>
      <c r="Q27" s="9">
        <f>IFERROR(SUM(M27:P27), "")</f>
        <v>8</v>
      </c>
    </row>
    <row r="28" spans="1:17" ht="38.4" customHeight="1">
      <c r="A28" s="1"/>
      <c r="B28" s="16" t="str">
        <f t="shared" si="3"/>
        <v>Tuesday</v>
      </c>
      <c r="C28" s="8">
        <f t="shared" si="4"/>
        <v>45783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TimeSheet24715195[[#This Row],[Day]]</f>
        <v>Tuesday</v>
      </c>
      <c r="L28" s="8">
        <f t="shared" si="5"/>
        <v>45797</v>
      </c>
      <c r="M28" s="9">
        <v>8</v>
      </c>
      <c r="N28" s="9"/>
      <c r="O28" s="9"/>
      <c r="P28" s="20" t="s">
        <v>21</v>
      </c>
      <c r="Q28" s="9">
        <f>IFERROR(SUM(M28:P28), "")</f>
        <v>8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45784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TimeSheet24715195[[#This Row],[Day]]</f>
        <v>Wednesday</v>
      </c>
      <c r="L29" s="8">
        <f t="shared" si="5"/>
        <v>45798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6" t="str">
        <f t="shared" si="3"/>
        <v>Thursday</v>
      </c>
      <c r="C30" s="8">
        <f t="shared" si="4"/>
        <v>45785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TimeSheet24715195[[#This Row],[Day]]</f>
        <v>Thursday</v>
      </c>
      <c r="L30" s="8">
        <f t="shared" si="5"/>
        <v>45799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6" t="str">
        <f t="shared" si="3"/>
        <v>Friday</v>
      </c>
      <c r="C31" s="8">
        <f>C22</f>
        <v>45786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TimeSheet24715195[[#This Row],[Day]]</f>
        <v>Friday</v>
      </c>
      <c r="L31" s="8">
        <f>L22</f>
        <v>45800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5"/>
      <c r="J33" s="1"/>
      <c r="K33" s="1"/>
      <c r="L33" s="1"/>
      <c r="M33" s="23"/>
      <c r="N33" s="23"/>
      <c r="O33" s="23"/>
      <c r="P33" s="23"/>
      <c r="Q33" s="15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45786</v>
      </c>
      <c r="J34" s="1"/>
      <c r="K34" s="1"/>
      <c r="L34" s="1"/>
      <c r="M34" s="24" t="s">
        <v>10</v>
      </c>
      <c r="N34" s="25"/>
      <c r="O34" s="25"/>
      <c r="P34" s="25"/>
      <c r="Q34" s="14" t="s">
        <v>19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300-000000000000}"/>
    <dataValidation allowBlank="1" showInputMessage="1" showErrorMessage="1" prompt="Title of this worksheet is in this cell" sqref="B1:H1 B19:H19 K19:Q19 K1:Q1" xr:uid="{00000000-0002-0000-0300-000001000000}"/>
    <dataValidation allowBlank="1" showInputMessage="1" showErrorMessage="1" prompt="Enter Company Name in this cell. Enter employee details in cells below and Week ending date in cell C5" sqref="B2 B20 K20 K2" xr:uid="{00000000-0002-0000-0300-000002000000}"/>
    <dataValidation allowBlank="1" showInputMessage="1" showErrorMessage="1" prompt="Enter Employee name in cell at right" sqref="B3 B21 K21 K3" xr:uid="{00000000-0002-0000-0300-000003000000}"/>
    <dataValidation allowBlank="1" showInputMessage="1" showErrorMessage="1" prompt="Enter Employee name in this cell" sqref="C3:D3 C21:D21 L21:M21 L3:M3" xr:uid="{00000000-0002-0000-0300-000004000000}"/>
    <dataValidation allowBlank="1" showInputMessage="1" showErrorMessage="1" prompt="Enter Employee phone number in cell at right" sqref="F3 F21 O21 O3" xr:uid="{00000000-0002-0000-0300-000005000000}"/>
    <dataValidation allowBlank="1" showInputMessage="1" showErrorMessage="1" prompt="Enter Employee phone number in this cell" sqref="G3:H3 G21:H21 P21:Q21 P3:Q3" xr:uid="{00000000-0002-0000-0300-000006000000}"/>
    <dataValidation allowBlank="1" showInputMessage="1" showErrorMessage="1" prompt="Enter Regular Hours in this column under this heading" sqref="D6 D24 M6 M24" xr:uid="{00000000-0002-0000-0300-000007000000}"/>
    <dataValidation allowBlank="1" showInputMessage="1" showErrorMessage="1" prompt="Date is automatically updated in this column under this heading based on Week ending date in cell C5" sqref="C6 C24 L6 L24" xr:uid="{00000000-0002-0000-0300-000008000000}"/>
    <dataValidation allowBlank="1" showInputMessage="1" showErrorMessage="1" prompt="Enter Overtime Hours in this column under this heading" sqref="E6 E24 N6 N24" xr:uid="{00000000-0002-0000-0300-000009000000}"/>
    <dataValidation allowBlank="1" showInputMessage="1" showErrorMessage="1" prompt="Enter Sick hours in this column under this heading" sqref="F6 F24 O6 O24" xr:uid="{00000000-0002-0000-0300-00000A000000}"/>
    <dataValidation allowBlank="1" showInputMessage="1" showErrorMessage="1" prompt="Enter Vacation hours in this column under this heading" sqref="G6 G24 P6 P24" xr:uid="{00000000-0002-0000-0300-00000B000000}"/>
    <dataValidation allowBlank="1" showInputMessage="1" showErrorMessage="1" prompt="Total Hours for each weekday are automatically calculated in this column under this heading" sqref="H6 H24 Q6 Q24" xr:uid="{00000000-0002-0000-0300-00000C000000}"/>
    <dataValidation allowBlank="1" showInputMessage="1" showErrorMessage="1" prompt="Total hours for the entire period are automatically calculated in cells at right" sqref="C14 C32 L14 L32" xr:uid="{00000000-0002-0000-0300-00000D000000}"/>
    <dataValidation allowBlank="1" showInputMessage="1" showErrorMessage="1" prompt="Enter Employee signature in this cell" sqref="D15:G15 D33:G33 M15:P15 M33:P33" xr:uid="{00000000-0002-0000-0300-00000E000000}"/>
    <dataValidation allowBlank="1" showInputMessage="1" showErrorMessage="1" prompt="Enter Date in this cell" sqref="H15 H33 Q15 Q33" xr:uid="{00000000-0002-0000-0300-00000F000000}"/>
    <dataValidation allowBlank="1" showInputMessage="1" showErrorMessage="1" prompt="Enter Week ending date in cell at right" sqref="B4 B22 K22 K4" xr:uid="{00000000-0002-0000-0300-000010000000}"/>
    <dataValidation allowBlank="1" showInputMessage="1" showErrorMessage="1" prompt="Enter Week ending date in this cell" sqref="C4 C22 L22 L4" xr:uid="{00000000-0002-0000-0300-000011000000}"/>
    <dataValidation allowBlank="1" showInputMessage="1" showErrorMessage="1" prompt="Weekdays are automatically updated in this column under this heading" sqref="B6 B24 K6 K24" xr:uid="{00000000-0002-0000-03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workbookViewId="0">
      <selection activeCell="P13" sqref="P13"/>
    </sheetView>
  </sheetViews>
  <sheetFormatPr defaultColWidth="11.19921875" defaultRowHeight="13.8"/>
  <cols>
    <col min="2" max="6" width="15.69921875" customWidth="1"/>
    <col min="7" max="7" width="18.79687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'May 25 '!A2+H14+H32+Q14+Q32</f>
        <v>112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45940</v>
      </c>
      <c r="D4" s="29"/>
      <c r="E4" s="1"/>
      <c r="F4" s="1"/>
      <c r="G4" s="1"/>
      <c r="H4" s="1"/>
      <c r="J4" s="1"/>
      <c r="K4" s="5" t="s">
        <v>2</v>
      </c>
      <c r="L4" s="29">
        <f>C22+7</f>
        <v>45954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45934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TimeSheet2141843[[#This Row],[Day]]</f>
        <v>Saturday</v>
      </c>
      <c r="L7" s="8">
        <f t="shared" ref="L7:L12" si="0">L8-1</f>
        <v>45948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45935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TimeSheet2141843[[#This Row],[Day]]</f>
        <v>Sunday</v>
      </c>
      <c r="L8" s="8">
        <f t="shared" si="0"/>
        <v>45949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6" t="str">
        <f>TimeSheet21418[[#This Row],[Day]]</f>
        <v>Monday</v>
      </c>
      <c r="C9" s="8">
        <f>IFERROR(IF($C$4=0,"",$C$4-4), "")</f>
        <v>45936</v>
      </c>
      <c r="D9" s="9"/>
      <c r="E9" s="9"/>
      <c r="F9" s="9"/>
      <c r="G9" s="19"/>
      <c r="H9" s="9">
        <f>IFERROR(SUM(D9:G9), "")</f>
        <v>0</v>
      </c>
      <c r="J9" s="1"/>
      <c r="K9" s="1" t="str">
        <f>TimeSheet2141843[[#This Row],[Day]]</f>
        <v>Monday</v>
      </c>
      <c r="L9" s="8">
        <f t="shared" si="0"/>
        <v>45950</v>
      </c>
      <c r="M9" s="9"/>
      <c r="N9" s="9"/>
      <c r="O9" s="9"/>
      <c r="P9" s="10"/>
      <c r="Q9" s="9">
        <f>IFERROR(SUM(M9:P9), "")</f>
        <v>0</v>
      </c>
    </row>
    <row r="10" spans="1:17" ht="30.6" customHeight="1">
      <c r="A10" s="1"/>
      <c r="B10" s="16" t="str">
        <f>TimeSheet21418[[#This Row],[Day]]</f>
        <v>Tuesday</v>
      </c>
      <c r="C10" s="8">
        <f>IFERROR(IF($C$4=0,"",$C$4-3), "")</f>
        <v>45937</v>
      </c>
      <c r="D10" s="9"/>
      <c r="E10" s="9"/>
      <c r="F10" s="9"/>
      <c r="G10" s="19"/>
      <c r="H10" s="9">
        <f>IFERROR(SUM(D10:G10), "")</f>
        <v>0</v>
      </c>
      <c r="J10" s="1"/>
      <c r="K10" s="1" t="str">
        <f>TimeSheet2141843[[#This Row],[Day]]</f>
        <v>Tuesday</v>
      </c>
      <c r="L10" s="8">
        <f t="shared" si="0"/>
        <v>45951</v>
      </c>
      <c r="M10" s="9">
        <v>8</v>
      </c>
      <c r="N10" s="9"/>
      <c r="O10" s="9"/>
      <c r="P10" s="37" t="s">
        <v>22</v>
      </c>
      <c r="Q10" s="9">
        <f>IFERROR(SUM(M10:P10), "")</f>
        <v>8</v>
      </c>
    </row>
    <row r="11" spans="1:17" ht="25.2" customHeight="1">
      <c r="A11" s="1"/>
      <c r="B11" s="16" t="str">
        <f>TimeSheet21418[[#This Row],[Day]]</f>
        <v>Wednesday</v>
      </c>
      <c r="C11" s="8">
        <f>IFERROR(IF($C$4=0,"",$C$4-2), "")</f>
        <v>45938</v>
      </c>
      <c r="D11" s="9"/>
      <c r="E11" s="9"/>
      <c r="F11" s="9"/>
      <c r="G11" s="19"/>
      <c r="H11" s="9">
        <f>IFERROR(SUM(D11:G11), "")</f>
        <v>0</v>
      </c>
      <c r="J11" s="1"/>
      <c r="K11" s="1" t="str">
        <f>TimeSheet2141843[[#This Row],[Day]]</f>
        <v>Wednesday</v>
      </c>
      <c r="L11" s="8">
        <f t="shared" si="0"/>
        <v>45952</v>
      </c>
      <c r="M11" s="9">
        <v>8</v>
      </c>
      <c r="N11" s="9"/>
      <c r="O11" s="9"/>
      <c r="P11" s="37" t="s">
        <v>22</v>
      </c>
      <c r="Q11" s="9">
        <f>IFERROR(SUM(M11:P11), "")</f>
        <v>8</v>
      </c>
    </row>
    <row r="12" spans="1:17" ht="33" customHeight="1">
      <c r="A12" s="1"/>
      <c r="B12" s="16" t="str">
        <f>TimeSheet21418[[#This Row],[Day]]</f>
        <v>Thursday</v>
      </c>
      <c r="C12" s="8">
        <f>IFERROR(IF($C$4=0,"",$C$4-1), "")</f>
        <v>45939</v>
      </c>
      <c r="D12" s="9"/>
      <c r="E12" s="9"/>
      <c r="F12" s="9"/>
      <c r="G12" s="19"/>
      <c r="H12" s="9">
        <f t="shared" ref="H12:H13" si="1">IFERROR(SUM(D12:G12), "")</f>
        <v>0</v>
      </c>
      <c r="J12" s="1"/>
      <c r="K12" s="1" t="str">
        <f>TimeSheet2141843[[#This Row],[Day]]</f>
        <v>Thursday</v>
      </c>
      <c r="L12" s="8">
        <f t="shared" si="0"/>
        <v>45953</v>
      </c>
      <c r="M12" s="9">
        <v>8</v>
      </c>
      <c r="N12" s="9"/>
      <c r="O12" s="9"/>
      <c r="P12" s="37" t="s">
        <v>22</v>
      </c>
      <c r="Q12" s="9">
        <f t="shared" ref="Q12:Q13" si="2">IFERROR(SUM(M12:P12), "")</f>
        <v>8</v>
      </c>
    </row>
    <row r="13" spans="1:17" ht="52.8" customHeight="1">
      <c r="A13" s="1"/>
      <c r="B13" s="16" t="str">
        <f>TimeSheet21418[[#This Row],[Day]]</f>
        <v>Friday</v>
      </c>
      <c r="C13" s="8">
        <f>IFERROR(IF($C$4=0,"",$C$4), "")</f>
        <v>45940</v>
      </c>
      <c r="D13" s="9"/>
      <c r="E13" s="9"/>
      <c r="F13" s="9"/>
      <c r="G13" s="19"/>
      <c r="H13" s="9">
        <f t="shared" si="1"/>
        <v>0</v>
      </c>
      <c r="J13" s="1"/>
      <c r="K13" s="1" t="str">
        <f>TimeSheet2141843[[#This Row],[Day]]</f>
        <v>Friday</v>
      </c>
      <c r="L13" s="8">
        <f>L4</f>
        <v>45954</v>
      </c>
      <c r="M13" s="9">
        <v>8</v>
      </c>
      <c r="N13" s="9"/>
      <c r="O13" s="9"/>
      <c r="P13" s="38" t="s">
        <v>23</v>
      </c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32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32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8"/>
      <c r="J15" s="1"/>
      <c r="K15" s="1"/>
      <c r="L15" s="1"/>
      <c r="M15" s="23"/>
      <c r="N15" s="23"/>
      <c r="O15" s="23"/>
      <c r="P15" s="23"/>
      <c r="Q15" s="18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v>45940</v>
      </c>
      <c r="J16" s="1"/>
      <c r="K16" s="1"/>
      <c r="L16" s="1"/>
      <c r="M16" s="24" t="s">
        <v>10</v>
      </c>
      <c r="N16" s="25"/>
      <c r="O16" s="25"/>
      <c r="P16" s="25"/>
      <c r="Q16" s="22">
        <v>45954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45947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45961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45941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TimeSheet2471519511[[#This Row],[Day]]</f>
        <v>Saturday</v>
      </c>
      <c r="L25" s="8">
        <f t="shared" ref="L25:L30" si="5">L26-1</f>
        <v>45955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45942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TimeSheet2471519511[[#This Row],[Day]]</f>
        <v>Sunday</v>
      </c>
      <c r="L26" s="8">
        <f t="shared" si="5"/>
        <v>45956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45943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TimeSheet2471519511[[#This Row],[Day]]</f>
        <v>Monday</v>
      </c>
      <c r="L27" s="8">
        <f t="shared" si="5"/>
        <v>45957</v>
      </c>
      <c r="M27" s="9"/>
      <c r="N27" s="9"/>
      <c r="O27" s="9"/>
      <c r="P27" s="20"/>
      <c r="Q27" s="9">
        <f>IFERROR(SUM(M27:P27), "")</f>
        <v>0</v>
      </c>
    </row>
    <row r="28" spans="1:17" ht="38.4" customHeight="1">
      <c r="A28" s="1"/>
      <c r="B28" s="16" t="str">
        <f t="shared" si="3"/>
        <v>Tuesday</v>
      </c>
      <c r="C28" s="8">
        <f t="shared" si="4"/>
        <v>45944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TimeSheet2471519511[[#This Row],[Day]]</f>
        <v>Tuesday</v>
      </c>
      <c r="L28" s="8">
        <f t="shared" si="5"/>
        <v>45958</v>
      </c>
      <c r="M28" s="9"/>
      <c r="N28" s="9"/>
      <c r="O28" s="9"/>
      <c r="P28" s="20"/>
      <c r="Q28" s="9">
        <f>IFERROR(SUM(M28:P28), "")</f>
        <v>0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45945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TimeSheet2471519511[[#This Row],[Day]]</f>
        <v>Wednesday</v>
      </c>
      <c r="L29" s="8">
        <f t="shared" si="5"/>
        <v>45959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6" t="str">
        <f t="shared" si="3"/>
        <v>Thursday</v>
      </c>
      <c r="C30" s="8">
        <f t="shared" si="4"/>
        <v>45946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TimeSheet2471519511[[#This Row],[Day]]</f>
        <v>Thursday</v>
      </c>
      <c r="L30" s="8">
        <f t="shared" si="5"/>
        <v>45960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6" t="str">
        <f t="shared" si="3"/>
        <v>Friday</v>
      </c>
      <c r="C31" s="8">
        <f>C22</f>
        <v>45947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TimeSheet2471519511[[#This Row],[Day]]</f>
        <v>Friday</v>
      </c>
      <c r="L31" s="8">
        <f>L22</f>
        <v>45961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8"/>
      <c r="J33" s="1"/>
      <c r="K33" s="1"/>
      <c r="L33" s="1"/>
      <c r="M33" s="23"/>
      <c r="N33" s="23"/>
      <c r="O33" s="23"/>
      <c r="P33" s="23"/>
      <c r="Q33" s="18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45947</v>
      </c>
      <c r="J34" s="1"/>
      <c r="K34" s="1"/>
      <c r="L34" s="1"/>
      <c r="M34" s="24" t="s">
        <v>10</v>
      </c>
      <c r="N34" s="25"/>
      <c r="O34" s="25"/>
      <c r="P34" s="25"/>
      <c r="Q34" s="22">
        <v>45961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400-000000000000}"/>
    <dataValidation allowBlank="1" showInputMessage="1" showErrorMessage="1" prompt="Enter Week ending date in this cell" sqref="C4 C22 L22 L4" xr:uid="{00000000-0002-0000-0400-000001000000}"/>
    <dataValidation allowBlank="1" showInputMessage="1" showErrorMessage="1" prompt="Enter Week ending date in cell at right" sqref="B4 B22 K22 K4" xr:uid="{00000000-0002-0000-0400-000002000000}"/>
    <dataValidation allowBlank="1" showInputMessage="1" showErrorMessage="1" prompt="Enter Date in this cell" sqref="H15 H33 Q15 Q33" xr:uid="{00000000-0002-0000-0400-000003000000}"/>
    <dataValidation allowBlank="1" showInputMessage="1" showErrorMessage="1" prompt="Enter Employee signature in this cell" sqref="D15:G15 D33:G33 M15:P15 M33:P33" xr:uid="{00000000-0002-0000-0400-000004000000}"/>
    <dataValidation allowBlank="1" showInputMessage="1" showErrorMessage="1" prompt="Total hours for the entire period are automatically calculated in cells at right" sqref="C14 C32 L14 L32" xr:uid="{00000000-0002-0000-0400-000005000000}"/>
    <dataValidation allowBlank="1" showInputMessage="1" showErrorMessage="1" prompt="Total Hours for each weekday are automatically calculated in this column under this heading" sqref="H6 H24 Q6 Q24" xr:uid="{00000000-0002-0000-0400-000006000000}"/>
    <dataValidation allowBlank="1" showInputMessage="1" showErrorMessage="1" prompt="Enter Vacation hours in this column under this heading" sqref="G6 G24 P6 P24" xr:uid="{00000000-0002-0000-0400-000007000000}"/>
    <dataValidation allowBlank="1" showInputMessage="1" showErrorMessage="1" prompt="Enter Sick hours in this column under this heading" sqref="F6 F24 O6 O24" xr:uid="{00000000-0002-0000-0400-000008000000}"/>
    <dataValidation allowBlank="1" showInputMessage="1" showErrorMessage="1" prompt="Enter Overtime Hours in this column under this heading" sqref="E6 E24 N6 N24" xr:uid="{00000000-0002-0000-0400-000009000000}"/>
    <dataValidation allowBlank="1" showInputMessage="1" showErrorMessage="1" prompt="Date is automatically updated in this column under this heading based on Week ending date in cell C5" sqref="C6 C24 L6 L24" xr:uid="{00000000-0002-0000-0400-00000A000000}"/>
    <dataValidation allowBlank="1" showInputMessage="1" showErrorMessage="1" prompt="Enter Regular Hours in this column under this heading" sqref="D6 D24 M6 M24" xr:uid="{00000000-0002-0000-0400-00000B000000}"/>
    <dataValidation allowBlank="1" showInputMessage="1" showErrorMessage="1" prompt="Enter Employee phone number in this cell" sqref="G3:H3 G21:H21 P21:Q21 P3:Q3" xr:uid="{00000000-0002-0000-0400-00000C000000}"/>
    <dataValidation allowBlank="1" showInputMessage="1" showErrorMessage="1" prompt="Enter Employee phone number in cell at right" sqref="F3 F21 O21 O3" xr:uid="{00000000-0002-0000-0400-00000D000000}"/>
    <dataValidation allowBlank="1" showInputMessage="1" showErrorMessage="1" prompt="Enter Employee name in this cell" sqref="C3:D3 C21:D21 L21:M21 L3:M3" xr:uid="{00000000-0002-0000-0400-00000E000000}"/>
    <dataValidation allowBlank="1" showInputMessage="1" showErrorMessage="1" prompt="Enter Employee name in cell at right" sqref="B3 B21 K21 K3" xr:uid="{00000000-0002-0000-0400-00000F000000}"/>
    <dataValidation allowBlank="1" showInputMessage="1" showErrorMessage="1" prompt="Enter Company Name in this cell. Enter employee details in cells below and Week ending date in cell C5" sqref="B2 B20 K20 K2" xr:uid="{00000000-0002-0000-0400-000010000000}"/>
    <dataValidation allowBlank="1" showInputMessage="1" showErrorMessage="1" prompt="Title of this worksheet is in this cell" sqref="B1:H1 B19:H19 K19:Q19 K1:Q1" xr:uid="{00000000-0002-0000-04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4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workbookViewId="0">
      <selection activeCell="G12" sqref="G12"/>
    </sheetView>
  </sheetViews>
  <sheetFormatPr defaultColWidth="11.19921875" defaultRowHeight="13.8"/>
  <cols>
    <col min="2" max="6" width="15.69921875" customWidth="1"/>
    <col min="7" max="7" width="27.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'Oct 25 '!A2+H14+H32+Q14+Q32</f>
        <v>152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45968</v>
      </c>
      <c r="D4" s="29"/>
      <c r="E4" s="1"/>
      <c r="F4" s="1"/>
      <c r="G4" s="1"/>
      <c r="H4" s="1"/>
      <c r="J4" s="1"/>
      <c r="K4" s="5" t="s">
        <v>2</v>
      </c>
      <c r="L4" s="29">
        <f>C22+7</f>
        <v>45982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45962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TimeSheet214184322[[#This Row],[Day]]</f>
        <v>Saturday</v>
      </c>
      <c r="L7" s="8">
        <f t="shared" ref="L7:L12" si="0">L8-1</f>
        <v>45976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45963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TimeSheet214184322[[#This Row],[Day]]</f>
        <v>Sunday</v>
      </c>
      <c r="L8" s="8">
        <f t="shared" si="0"/>
        <v>45977</v>
      </c>
      <c r="M8" s="9"/>
      <c r="N8" s="9"/>
      <c r="O8" s="9"/>
      <c r="P8" s="10"/>
      <c r="Q8" s="9">
        <f>IFERROR(SUM(M8:P8), "")</f>
        <v>0</v>
      </c>
    </row>
    <row r="9" spans="1:17" ht="25.8" customHeight="1">
      <c r="A9" s="1"/>
      <c r="B9" s="16" t="str">
        <f>TimeSheet21418[[#This Row],[Day]]</f>
        <v>Monday</v>
      </c>
      <c r="C9" s="8">
        <f>IFERROR(IF($C$4=0,"",$C$4-4), "")</f>
        <v>45964</v>
      </c>
      <c r="D9" s="9">
        <v>8</v>
      </c>
      <c r="E9" s="9"/>
      <c r="F9" s="9"/>
      <c r="G9" s="39" t="s">
        <v>24</v>
      </c>
      <c r="H9" s="9">
        <f>IFERROR(SUM(D9:G9), "")</f>
        <v>8</v>
      </c>
      <c r="J9" s="1"/>
      <c r="K9" s="1" t="str">
        <f>TimeSheet214184322[[#This Row],[Day]]</f>
        <v>Monday</v>
      </c>
      <c r="L9" s="8">
        <f t="shared" si="0"/>
        <v>45978</v>
      </c>
      <c r="M9" s="9"/>
      <c r="N9" s="9"/>
      <c r="O9" s="9"/>
      <c r="P9" s="10"/>
      <c r="Q9" s="9">
        <f>IFERROR(SUM(M9:P9), "")</f>
        <v>0</v>
      </c>
    </row>
    <row r="10" spans="1:17" ht="31.2" customHeight="1">
      <c r="A10" s="1"/>
      <c r="B10" s="16" t="str">
        <f>TimeSheet21418[[#This Row],[Day]]</f>
        <v>Tuesday</v>
      </c>
      <c r="C10" s="8">
        <f>IFERROR(IF($C$4=0,"",$C$4-3), "")</f>
        <v>45965</v>
      </c>
      <c r="D10" s="9">
        <v>8</v>
      </c>
      <c r="E10" s="9"/>
      <c r="F10" s="9"/>
      <c r="G10" s="39" t="s">
        <v>24</v>
      </c>
      <c r="H10" s="9">
        <f>IFERROR(SUM(D10:G10), "")</f>
        <v>8</v>
      </c>
      <c r="J10" s="1"/>
      <c r="K10" s="1" t="str">
        <f>TimeSheet214184322[[#This Row],[Day]]</f>
        <v>Tuesday</v>
      </c>
      <c r="L10" s="8">
        <f t="shared" si="0"/>
        <v>45979</v>
      </c>
      <c r="M10" s="9"/>
      <c r="N10" s="9"/>
      <c r="O10" s="9"/>
      <c r="P10" s="10"/>
      <c r="Q10" s="9">
        <f>IFERROR(SUM(M10:P10), "")</f>
        <v>0</v>
      </c>
    </row>
    <row r="11" spans="1:17" ht="30" customHeight="1">
      <c r="A11" s="1"/>
      <c r="B11" s="16" t="str">
        <f>TimeSheet21418[[#This Row],[Day]]</f>
        <v>Wednesday</v>
      </c>
      <c r="C11" s="8">
        <f>IFERROR(IF($C$4=0,"",$C$4-2), "")</f>
        <v>45966</v>
      </c>
      <c r="D11" s="9">
        <v>8</v>
      </c>
      <c r="E11" s="9"/>
      <c r="F11" s="9"/>
      <c r="G11" s="39" t="s">
        <v>25</v>
      </c>
      <c r="H11" s="9">
        <f>IFERROR(SUM(D11:G11), "")</f>
        <v>8</v>
      </c>
      <c r="J11" s="1"/>
      <c r="K11" s="1" t="str">
        <f>TimeSheet214184322[[#This Row],[Day]]</f>
        <v>Wednesday</v>
      </c>
      <c r="L11" s="8">
        <f t="shared" si="0"/>
        <v>45980</v>
      </c>
      <c r="M11" s="9"/>
      <c r="N11" s="9"/>
      <c r="O11" s="9"/>
      <c r="P11" s="10"/>
      <c r="Q11" s="9">
        <f>IFERROR(SUM(M11:P11), "")</f>
        <v>0</v>
      </c>
    </row>
    <row r="12" spans="1:17" ht="26.4" customHeight="1">
      <c r="A12" s="1"/>
      <c r="B12" s="16" t="str">
        <f>TimeSheet21418[[#This Row],[Day]]</f>
        <v>Thursday</v>
      </c>
      <c r="C12" s="8">
        <f>IFERROR(IF($C$4=0,"",$C$4-1), "")</f>
        <v>45967</v>
      </c>
      <c r="D12" s="9">
        <v>8</v>
      </c>
      <c r="E12" s="9"/>
      <c r="F12" s="9"/>
      <c r="G12" s="39" t="s">
        <v>25</v>
      </c>
      <c r="H12" s="9">
        <f t="shared" ref="H12:H13" si="1">IFERROR(SUM(D12:G12), "")</f>
        <v>8</v>
      </c>
      <c r="J12" s="1"/>
      <c r="K12" s="1" t="str">
        <f>TimeSheet214184322[[#This Row],[Day]]</f>
        <v>Thursday</v>
      </c>
      <c r="L12" s="8">
        <f t="shared" si="0"/>
        <v>45981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45" customHeight="1">
      <c r="A13" s="1"/>
      <c r="B13" s="16" t="str">
        <f>TimeSheet21418[[#This Row],[Day]]</f>
        <v>Friday</v>
      </c>
      <c r="C13" s="8">
        <f>IFERROR(IF($C$4=0,"",$C$4), "")</f>
        <v>45968</v>
      </c>
      <c r="D13" s="9">
        <v>8</v>
      </c>
      <c r="E13" s="9"/>
      <c r="F13" s="9"/>
      <c r="G13" s="39" t="s">
        <v>26</v>
      </c>
      <c r="H13" s="9">
        <f t="shared" si="1"/>
        <v>8</v>
      </c>
      <c r="J13" s="1"/>
      <c r="K13" s="1" t="str">
        <f>TimeSheet214184322[[#This Row],[Day]]</f>
        <v>Friday</v>
      </c>
      <c r="L13" s="8">
        <f>L4</f>
        <v>45982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8"/>
      <c r="J15" s="1"/>
      <c r="K15" s="1"/>
      <c r="L15" s="1"/>
      <c r="M15" s="23"/>
      <c r="N15" s="23"/>
      <c r="O15" s="23"/>
      <c r="P15" s="23"/>
      <c r="Q15" s="18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v>45779</v>
      </c>
      <c r="J16" s="1"/>
      <c r="K16" s="1"/>
      <c r="L16" s="1"/>
      <c r="M16" s="24" t="s">
        <v>10</v>
      </c>
      <c r="N16" s="25"/>
      <c r="O16" s="25"/>
      <c r="P16" s="25"/>
      <c r="Q16" s="22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45975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45989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45969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TimeSheet247151951123[[#This Row],[Day]]</f>
        <v>Saturday</v>
      </c>
      <c r="L25" s="8">
        <f t="shared" ref="L25:L30" si="5">L26-1</f>
        <v>45983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45970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TimeSheet247151951123[[#This Row],[Day]]</f>
        <v>Sunday</v>
      </c>
      <c r="L26" s="8">
        <f t="shared" si="5"/>
        <v>45984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45971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TimeSheet247151951123[[#This Row],[Day]]</f>
        <v>Monday</v>
      </c>
      <c r="L27" s="8">
        <f t="shared" si="5"/>
        <v>45985</v>
      </c>
      <c r="M27" s="9"/>
      <c r="N27" s="9"/>
      <c r="O27" s="9"/>
      <c r="P27" s="20"/>
      <c r="Q27" s="9">
        <f>IFERROR(SUM(M27:P27), "")</f>
        <v>0</v>
      </c>
    </row>
    <row r="28" spans="1:17" ht="38.4" customHeight="1">
      <c r="A28" s="1"/>
      <c r="B28" s="16" t="str">
        <f t="shared" si="3"/>
        <v>Tuesday</v>
      </c>
      <c r="C28" s="8">
        <f t="shared" si="4"/>
        <v>45972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TimeSheet247151951123[[#This Row],[Day]]</f>
        <v>Tuesday</v>
      </c>
      <c r="L28" s="8">
        <f t="shared" si="5"/>
        <v>45986</v>
      </c>
      <c r="M28" s="9"/>
      <c r="N28" s="9"/>
      <c r="O28" s="9"/>
      <c r="P28" s="20"/>
      <c r="Q28" s="9">
        <f>IFERROR(SUM(M28:P28), "")</f>
        <v>0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45973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TimeSheet247151951123[[#This Row],[Day]]</f>
        <v>Wednesday</v>
      </c>
      <c r="L29" s="8">
        <f t="shared" si="5"/>
        <v>45987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6" t="str">
        <f t="shared" si="3"/>
        <v>Thursday</v>
      </c>
      <c r="C30" s="8">
        <f t="shared" si="4"/>
        <v>45974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TimeSheet247151951123[[#This Row],[Day]]</f>
        <v>Thursday</v>
      </c>
      <c r="L30" s="8">
        <f t="shared" si="5"/>
        <v>45988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6" t="str">
        <f t="shared" si="3"/>
        <v>Friday</v>
      </c>
      <c r="C31" s="8">
        <f>C22</f>
        <v>45975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TimeSheet247151951123[[#This Row],[Day]]</f>
        <v>Friday</v>
      </c>
      <c r="L31" s="8">
        <f>L22</f>
        <v>45989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8"/>
      <c r="J33" s="1"/>
      <c r="K33" s="1"/>
      <c r="L33" s="1"/>
      <c r="M33" s="23"/>
      <c r="N33" s="23"/>
      <c r="O33" s="23"/>
      <c r="P33" s="23"/>
      <c r="Q33" s="18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45786</v>
      </c>
      <c r="J34" s="1"/>
      <c r="K34" s="1"/>
      <c r="L34" s="1"/>
      <c r="M34" s="24" t="s">
        <v>10</v>
      </c>
      <c r="N34" s="25"/>
      <c r="O34" s="25"/>
      <c r="P34" s="25"/>
      <c r="Q34" s="17" t="s">
        <v>19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500-000000000000}"/>
    <dataValidation allowBlank="1" showInputMessage="1" showErrorMessage="1" prompt="Title of this worksheet is in this cell" sqref="B1:H1 B19:H19 K19:Q19 K1:Q1" xr:uid="{00000000-0002-0000-0500-000001000000}"/>
    <dataValidation allowBlank="1" showInputMessage="1" showErrorMessage="1" prompt="Enter Company Name in this cell. Enter employee details in cells below and Week ending date in cell C5" sqref="B2 B20 K20 K2" xr:uid="{00000000-0002-0000-0500-000002000000}"/>
    <dataValidation allowBlank="1" showInputMessage="1" showErrorMessage="1" prompt="Enter Employee name in cell at right" sqref="B3 B21 K21 K3" xr:uid="{00000000-0002-0000-0500-000003000000}"/>
    <dataValidation allowBlank="1" showInputMessage="1" showErrorMessage="1" prompt="Enter Employee name in this cell" sqref="C3:D3 C21:D21 L21:M21 L3:M3" xr:uid="{00000000-0002-0000-0500-000004000000}"/>
    <dataValidation allowBlank="1" showInputMessage="1" showErrorMessage="1" prompt="Enter Employee phone number in cell at right" sqref="F3 F21 O21 O3" xr:uid="{00000000-0002-0000-0500-000005000000}"/>
    <dataValidation allowBlank="1" showInputMessage="1" showErrorMessage="1" prompt="Enter Employee phone number in this cell" sqref="G3:H3 G21:H21 P21:Q21 P3:Q3" xr:uid="{00000000-0002-0000-0500-000006000000}"/>
    <dataValidation allowBlank="1" showInputMessage="1" showErrorMessage="1" prompt="Enter Regular Hours in this column under this heading" sqref="D6 D24 M6 M24" xr:uid="{00000000-0002-0000-0500-000007000000}"/>
    <dataValidation allowBlank="1" showInputMessage="1" showErrorMessage="1" prompt="Date is automatically updated in this column under this heading based on Week ending date in cell C5" sqref="C6 C24 L6 L24" xr:uid="{00000000-0002-0000-0500-000008000000}"/>
    <dataValidation allowBlank="1" showInputMessage="1" showErrorMessage="1" prompt="Enter Overtime Hours in this column under this heading" sqref="E6 E24 N6 N24" xr:uid="{00000000-0002-0000-0500-000009000000}"/>
    <dataValidation allowBlank="1" showInputMessage="1" showErrorMessage="1" prompt="Enter Sick hours in this column under this heading" sqref="F6 F24 O6 O24" xr:uid="{00000000-0002-0000-0500-00000A000000}"/>
    <dataValidation allowBlank="1" showInputMessage="1" showErrorMessage="1" prompt="Enter Vacation hours in this column under this heading" sqref="G6 G24 P6 P24" xr:uid="{00000000-0002-0000-0500-00000B000000}"/>
    <dataValidation allowBlank="1" showInputMessage="1" showErrorMessage="1" prompt="Total Hours for each weekday are automatically calculated in this column under this heading" sqref="H6 H24 Q6 Q24" xr:uid="{00000000-0002-0000-0500-00000C000000}"/>
    <dataValidation allowBlank="1" showInputMessage="1" showErrorMessage="1" prompt="Total hours for the entire period are automatically calculated in cells at right" sqref="C14 C32 L14 L32" xr:uid="{00000000-0002-0000-0500-00000D000000}"/>
    <dataValidation allowBlank="1" showInputMessage="1" showErrorMessage="1" prompt="Enter Employee signature in this cell" sqref="D15:G15 D33:G33 M15:P15 M33:P33" xr:uid="{00000000-0002-0000-0500-00000E000000}"/>
    <dataValidation allowBlank="1" showInputMessage="1" showErrorMessage="1" prompt="Enter Date in this cell" sqref="H15 H33 Q15 Q33" xr:uid="{00000000-0002-0000-0500-00000F000000}"/>
    <dataValidation allowBlank="1" showInputMessage="1" showErrorMessage="1" prompt="Enter Week ending date in cell at right" sqref="B4 B22 K22 K4" xr:uid="{00000000-0002-0000-0500-000010000000}"/>
    <dataValidation allowBlank="1" showInputMessage="1" showErrorMessage="1" prompt="Enter Week ending date in this cell" sqref="C4 C22 L22 L4" xr:uid="{00000000-0002-0000-0500-000011000000}"/>
    <dataValidation allowBlank="1" showInputMessage="1" showErrorMessage="1" prompt="Weekdays are automatically updated in this column under this heading" sqref="B6 B24 K6 K24" xr:uid="{00000000-0002-0000-05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opLeftCell="B1" workbookViewId="0">
      <selection activeCell="G31" sqref="G31"/>
    </sheetView>
  </sheetViews>
  <sheetFormatPr defaultColWidth="11.19921875" defaultRowHeight="13.8"/>
  <cols>
    <col min="2" max="6" width="15.69921875" customWidth="1"/>
    <col min="7" max="7" width="27.0976562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'Nov 25'!A2+H14+H32+Q14+Q32</f>
        <v>208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45996</v>
      </c>
      <c r="D4" s="29"/>
      <c r="E4" s="1"/>
      <c r="F4" s="1"/>
      <c r="G4" s="1"/>
      <c r="H4" s="1"/>
      <c r="J4" s="1"/>
      <c r="K4" s="5" t="s">
        <v>2</v>
      </c>
      <c r="L4" s="29">
        <f>C22+7</f>
        <v>46010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45990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TimeSheet21418432226[[#This Row],[Day]]</f>
        <v>Saturday</v>
      </c>
      <c r="L7" s="8">
        <f t="shared" ref="L7:L12" si="0">L8-1</f>
        <v>46004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45991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TimeSheet21418432226[[#This Row],[Day]]</f>
        <v>Sunday</v>
      </c>
      <c r="L8" s="8">
        <f t="shared" si="0"/>
        <v>46005</v>
      </c>
      <c r="M8" s="9"/>
      <c r="N8" s="9"/>
      <c r="O8" s="9"/>
      <c r="P8" s="10"/>
      <c r="Q8" s="9">
        <f>IFERROR(SUM(M8:P8), "")</f>
        <v>0</v>
      </c>
    </row>
    <row r="9" spans="1:17" ht="66.599999999999994" customHeight="1">
      <c r="A9" s="1"/>
      <c r="B9" s="16" t="str">
        <f>TimeSheet21418[[#This Row],[Day]]</f>
        <v>Monday</v>
      </c>
      <c r="C9" s="8">
        <f>IFERROR(IF($C$4=0,"",$C$4-4), "")</f>
        <v>45992</v>
      </c>
      <c r="D9" s="9">
        <v>8</v>
      </c>
      <c r="E9" s="9"/>
      <c r="F9" s="9"/>
      <c r="G9" s="38" t="s">
        <v>27</v>
      </c>
      <c r="H9" s="9">
        <f>IFERROR(SUM(D9:G9), "")</f>
        <v>8</v>
      </c>
      <c r="J9" s="1"/>
      <c r="K9" s="1" t="str">
        <f>TimeSheet21418432226[[#This Row],[Day]]</f>
        <v>Monday</v>
      </c>
      <c r="L9" s="8">
        <f t="shared" si="0"/>
        <v>46006</v>
      </c>
      <c r="M9" s="9"/>
      <c r="N9" s="9"/>
      <c r="O9" s="9"/>
      <c r="P9" s="10"/>
      <c r="Q9" s="9">
        <f>IFERROR(SUM(M9:P9), "")</f>
        <v>0</v>
      </c>
    </row>
    <row r="10" spans="1:17" ht="76.2" customHeight="1">
      <c r="A10" s="1"/>
      <c r="B10" s="16" t="str">
        <f>TimeSheet21418[[#This Row],[Day]]</f>
        <v>Tuesday</v>
      </c>
      <c r="C10" s="8">
        <f>IFERROR(IF($C$4=0,"",$C$4-3), "")</f>
        <v>45993</v>
      </c>
      <c r="D10" s="9">
        <v>8</v>
      </c>
      <c r="E10" s="9"/>
      <c r="F10" s="9"/>
      <c r="G10" s="38" t="s">
        <v>28</v>
      </c>
      <c r="H10" s="9">
        <f>IFERROR(SUM(D10:G10), "")</f>
        <v>8</v>
      </c>
      <c r="J10" s="1"/>
      <c r="K10" s="1" t="str">
        <f>TimeSheet21418432226[[#This Row],[Day]]</f>
        <v>Tuesday</v>
      </c>
      <c r="L10" s="8">
        <f t="shared" si="0"/>
        <v>46007</v>
      </c>
      <c r="M10" s="9"/>
      <c r="N10" s="9"/>
      <c r="O10" s="9"/>
      <c r="P10" s="10"/>
      <c r="Q10" s="9">
        <f>IFERROR(SUM(M10:P10), "")</f>
        <v>0</v>
      </c>
    </row>
    <row r="11" spans="1:17" ht="69">
      <c r="A11" s="1"/>
      <c r="B11" s="16" t="str">
        <f>TimeSheet21418[[#This Row],[Day]]</f>
        <v>Wednesday</v>
      </c>
      <c r="C11" s="8">
        <f>IFERROR(IF($C$4=0,"",$C$4-2), "")</f>
        <v>45994</v>
      </c>
      <c r="D11" s="9">
        <v>8</v>
      </c>
      <c r="E11" s="9"/>
      <c r="F11" s="9"/>
      <c r="G11" s="38" t="s">
        <v>29</v>
      </c>
      <c r="H11" s="9">
        <f>IFERROR(SUM(D11:G11), "")</f>
        <v>8</v>
      </c>
      <c r="J11" s="1"/>
      <c r="K11" s="1" t="str">
        <f>TimeSheet21418432226[[#This Row],[Day]]</f>
        <v>Wednesday</v>
      </c>
      <c r="L11" s="8">
        <f t="shared" si="0"/>
        <v>46008</v>
      </c>
      <c r="M11" s="9"/>
      <c r="N11" s="9"/>
      <c r="O11" s="9"/>
      <c r="P11" s="10"/>
      <c r="Q11" s="9">
        <f>IFERROR(SUM(M11:P11), "")</f>
        <v>0</v>
      </c>
    </row>
    <row r="12" spans="1:17" ht="45.6" customHeight="1">
      <c r="A12" s="1"/>
      <c r="B12" s="16" t="str">
        <f>TimeSheet21418[[#This Row],[Day]]</f>
        <v>Thursday</v>
      </c>
      <c r="C12" s="8">
        <f>IFERROR(IF($C$4=0,"",$C$4-1), "")</f>
        <v>45995</v>
      </c>
      <c r="D12" s="9">
        <v>8</v>
      </c>
      <c r="E12" s="9"/>
      <c r="F12" s="9"/>
      <c r="G12" s="37" t="s">
        <v>30</v>
      </c>
      <c r="H12" s="9">
        <f t="shared" ref="H12:H13" si="1">IFERROR(SUM(D12:G12), "")</f>
        <v>8</v>
      </c>
      <c r="J12" s="1"/>
      <c r="K12" s="1" t="str">
        <f>TimeSheet21418432226[[#This Row],[Day]]</f>
        <v>Thursday</v>
      </c>
      <c r="L12" s="8">
        <f t="shared" si="0"/>
        <v>46009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58.2" customHeight="1">
      <c r="A13" s="1"/>
      <c r="B13" s="16" t="str">
        <f>TimeSheet21418[[#This Row],[Day]]</f>
        <v>Friday</v>
      </c>
      <c r="C13" s="8">
        <f>IFERROR(IF($C$4=0,"",$C$4), "")</f>
        <v>45996</v>
      </c>
      <c r="D13" s="9">
        <v>8</v>
      </c>
      <c r="E13" s="9"/>
      <c r="F13" s="9"/>
      <c r="G13" s="40" t="s">
        <v>31</v>
      </c>
      <c r="H13" s="9">
        <f t="shared" si="1"/>
        <v>8</v>
      </c>
      <c r="J13" s="1"/>
      <c r="K13" s="1" t="str">
        <f>TimeSheet21418432226[[#This Row],[Day]]</f>
        <v>Friday</v>
      </c>
      <c r="L13" s="8">
        <f>L4</f>
        <v>46010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8"/>
      <c r="J15" s="1"/>
      <c r="K15" s="1"/>
      <c r="L15" s="1"/>
      <c r="M15" s="23"/>
      <c r="N15" s="23"/>
      <c r="O15" s="23"/>
      <c r="P15" s="23"/>
      <c r="Q15" s="18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v>45779</v>
      </c>
      <c r="J16" s="1"/>
      <c r="K16" s="1"/>
      <c r="L16" s="1"/>
      <c r="M16" s="24" t="s">
        <v>10</v>
      </c>
      <c r="N16" s="25"/>
      <c r="O16" s="25"/>
      <c r="P16" s="25"/>
      <c r="Q16" s="22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46003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46017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45997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TimeSheet24715195112327[[#This Row],[Day]]</f>
        <v>Saturday</v>
      </c>
      <c r="L25" s="8">
        <f t="shared" ref="L25:L30" si="5">L26-1</f>
        <v>46011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45998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TimeSheet24715195112327[[#This Row],[Day]]</f>
        <v>Sunday</v>
      </c>
      <c r="L26" s="8">
        <f t="shared" si="5"/>
        <v>46012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45999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TimeSheet24715195112327[[#This Row],[Day]]</f>
        <v>Monday</v>
      </c>
      <c r="L27" s="8">
        <f t="shared" si="5"/>
        <v>46013</v>
      </c>
      <c r="M27" s="9"/>
      <c r="N27" s="9"/>
      <c r="O27" s="9"/>
      <c r="P27" s="20"/>
      <c r="Q27" s="9">
        <f>IFERROR(SUM(M27:P27), "")</f>
        <v>0</v>
      </c>
    </row>
    <row r="28" spans="1:17" ht="38.4" customHeight="1">
      <c r="A28" s="1"/>
      <c r="B28" s="16" t="str">
        <f t="shared" si="3"/>
        <v>Tuesday</v>
      </c>
      <c r="C28" s="8">
        <f t="shared" si="4"/>
        <v>46000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TimeSheet24715195112327[[#This Row],[Day]]</f>
        <v>Tuesday</v>
      </c>
      <c r="L28" s="8">
        <f t="shared" si="5"/>
        <v>46014</v>
      </c>
      <c r="M28" s="9"/>
      <c r="N28" s="9"/>
      <c r="O28" s="9"/>
      <c r="P28" s="20"/>
      <c r="Q28" s="9">
        <f>IFERROR(SUM(M28:P28), "")</f>
        <v>0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46001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TimeSheet24715195112327[[#This Row],[Day]]</f>
        <v>Wednesday</v>
      </c>
      <c r="L29" s="8">
        <f t="shared" si="5"/>
        <v>46015</v>
      </c>
      <c r="M29" s="9"/>
      <c r="N29" s="9"/>
      <c r="O29" s="9"/>
      <c r="P29" s="10"/>
      <c r="Q29" s="9">
        <f>IFERROR(SUM(M29:P29), "")</f>
        <v>0</v>
      </c>
    </row>
    <row r="30" spans="1:17" ht="34.200000000000003" customHeight="1">
      <c r="A30" s="1"/>
      <c r="B30" s="16" t="str">
        <f t="shared" si="3"/>
        <v>Thursday</v>
      </c>
      <c r="C30" s="8">
        <f t="shared" si="4"/>
        <v>46002</v>
      </c>
      <c r="D30" s="9"/>
      <c r="E30" s="9">
        <v>8</v>
      </c>
      <c r="F30" s="9"/>
      <c r="G30" s="41" t="s">
        <v>32</v>
      </c>
      <c r="H30" s="9">
        <f t="shared" ref="H30:H31" si="6">IFERROR(SUM(D30:G30), "")</f>
        <v>8</v>
      </c>
      <c r="J30" s="1"/>
      <c r="K30" s="1" t="str">
        <f>TimeSheet24715195112327[[#This Row],[Day]]</f>
        <v>Thursday</v>
      </c>
      <c r="L30" s="8">
        <f t="shared" si="5"/>
        <v>46016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31.2" customHeight="1">
      <c r="A31" s="1"/>
      <c r="B31" s="16" t="str">
        <f t="shared" si="3"/>
        <v>Friday</v>
      </c>
      <c r="C31" s="8">
        <f>C22</f>
        <v>46003</v>
      </c>
      <c r="D31" s="9"/>
      <c r="E31" s="9">
        <v>8</v>
      </c>
      <c r="F31" s="9"/>
      <c r="G31" s="37" t="s">
        <v>33</v>
      </c>
      <c r="H31" s="9">
        <f t="shared" si="6"/>
        <v>8</v>
      </c>
      <c r="J31" s="1"/>
      <c r="K31" s="1" t="str">
        <f>TimeSheet24715195112327[[#This Row],[Day]]</f>
        <v>Friday</v>
      </c>
      <c r="L31" s="8">
        <f>L22</f>
        <v>46017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16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16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8"/>
      <c r="J33" s="1"/>
      <c r="K33" s="1"/>
      <c r="L33" s="1"/>
      <c r="M33" s="23"/>
      <c r="N33" s="23"/>
      <c r="O33" s="23"/>
      <c r="P33" s="23"/>
      <c r="Q33" s="18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45786</v>
      </c>
      <c r="J34" s="1"/>
      <c r="K34" s="1"/>
      <c r="L34" s="1"/>
      <c r="M34" s="24" t="s">
        <v>10</v>
      </c>
      <c r="N34" s="25"/>
      <c r="O34" s="25"/>
      <c r="P34" s="25"/>
      <c r="Q34" s="17" t="s">
        <v>19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disablePrompts="1" count="19">
    <dataValidation allowBlank="1" showInputMessage="1" showErrorMessage="1" prompt="Weekdays are automatically updated in this column under this heading" sqref="B6 B24 K6 K24" xr:uid="{00000000-0002-0000-0600-000000000000}"/>
    <dataValidation allowBlank="1" showInputMessage="1" showErrorMessage="1" prompt="Enter Week ending date in this cell" sqref="C4 C22 L22 L4" xr:uid="{00000000-0002-0000-0600-000001000000}"/>
    <dataValidation allowBlank="1" showInputMessage="1" showErrorMessage="1" prompt="Enter Week ending date in cell at right" sqref="B4 B22 K22 K4" xr:uid="{00000000-0002-0000-0600-000002000000}"/>
    <dataValidation allowBlank="1" showInputMessage="1" showErrorMessage="1" prompt="Enter Date in this cell" sqref="H15 H33 Q15 Q33" xr:uid="{00000000-0002-0000-0600-000003000000}"/>
    <dataValidation allowBlank="1" showInputMessage="1" showErrorMessage="1" prompt="Enter Employee signature in this cell" sqref="D15:G15 D33:G33 M15:P15 M33:P33" xr:uid="{00000000-0002-0000-0600-000004000000}"/>
    <dataValidation allowBlank="1" showInputMessage="1" showErrorMessage="1" prompt="Total hours for the entire period are automatically calculated in cells at right" sqref="C14 C32 L14 L32" xr:uid="{00000000-0002-0000-0600-000005000000}"/>
    <dataValidation allowBlank="1" showInputMessage="1" showErrorMessage="1" prompt="Total Hours for each weekday are automatically calculated in this column under this heading" sqref="H6 H24 Q6 Q24" xr:uid="{00000000-0002-0000-0600-000006000000}"/>
    <dataValidation allowBlank="1" showInputMessage="1" showErrorMessage="1" prompt="Enter Vacation hours in this column under this heading" sqref="G6 G24 P6 P24" xr:uid="{00000000-0002-0000-0600-000007000000}"/>
    <dataValidation allowBlank="1" showInputMessage="1" showErrorMessage="1" prompt="Enter Sick hours in this column under this heading" sqref="F6 F24 O6 O24" xr:uid="{00000000-0002-0000-0600-000008000000}"/>
    <dataValidation allowBlank="1" showInputMessage="1" showErrorMessage="1" prompt="Enter Overtime Hours in this column under this heading" sqref="E6 E24 N6 N24" xr:uid="{00000000-0002-0000-0600-000009000000}"/>
    <dataValidation allowBlank="1" showInputMessage="1" showErrorMessage="1" prompt="Date is automatically updated in this column under this heading based on Week ending date in cell C5" sqref="C6 C24 L6 L24" xr:uid="{00000000-0002-0000-0600-00000A000000}"/>
    <dataValidation allowBlank="1" showInputMessage="1" showErrorMessage="1" prompt="Enter Regular Hours in this column under this heading" sqref="D6 D24 M6 M24" xr:uid="{00000000-0002-0000-0600-00000B000000}"/>
    <dataValidation allowBlank="1" showInputMessage="1" showErrorMessage="1" prompt="Enter Employee phone number in this cell" sqref="G3:H3 G21:H21 P21:Q21 P3:Q3" xr:uid="{00000000-0002-0000-0600-00000C000000}"/>
    <dataValidation allowBlank="1" showInputMessage="1" showErrorMessage="1" prompt="Enter Employee phone number in cell at right" sqref="F3 F21 O21 O3" xr:uid="{00000000-0002-0000-0600-00000D000000}"/>
    <dataValidation allowBlank="1" showInputMessage="1" showErrorMessage="1" prompt="Enter Employee name in this cell" sqref="C3:D3 C21:D21 L21:M21 L3:M3" xr:uid="{00000000-0002-0000-0600-00000E000000}"/>
    <dataValidation allowBlank="1" showInputMessage="1" showErrorMessage="1" prompt="Enter Employee name in cell at right" sqref="B3 B21 K21 K3" xr:uid="{00000000-0002-0000-0600-00000F000000}"/>
    <dataValidation allowBlank="1" showInputMessage="1" showErrorMessage="1" prompt="Enter Company Name in this cell. Enter employee details in cells below and Week ending date in cell C5" sqref="B2 B20 K20 K2" xr:uid="{00000000-0002-0000-0600-000010000000}"/>
    <dataValidation allowBlank="1" showInputMessage="1" showErrorMessage="1" prompt="Title of this worksheet is in this cell" sqref="B1:H1 B19:H19 K19:Q19 K1:Q1" xr:uid="{00000000-0002-0000-06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6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topLeftCell="H1" workbookViewId="0">
      <selection activeCell="G31" sqref="G31"/>
    </sheetView>
  </sheetViews>
  <sheetFormatPr defaultColWidth="11.19921875" defaultRowHeight="13.8"/>
  <cols>
    <col min="2" max="6" width="15.69921875" customWidth="1"/>
    <col min="7" max="7" width="29.898437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'Dec 25'!A2+H14+H32+Q14+Q32</f>
        <v>248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46031</v>
      </c>
      <c r="D4" s="29"/>
      <c r="E4" s="1"/>
      <c r="F4" s="1"/>
      <c r="G4" s="1"/>
      <c r="H4" s="1"/>
      <c r="J4" s="1"/>
      <c r="K4" s="5" t="s">
        <v>2</v>
      </c>
      <c r="L4" s="29">
        <f>C22+7</f>
        <v>46045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46025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TimeSheet2141843222630[[#This Row],[Day]]</f>
        <v>Saturday</v>
      </c>
      <c r="L7" s="8">
        <f t="shared" ref="L7:L12" si="0">L8-1</f>
        <v>46039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46026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TimeSheet2141843222630[[#This Row],[Day]]</f>
        <v>Sunday</v>
      </c>
      <c r="L8" s="8">
        <f t="shared" si="0"/>
        <v>46040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6" t="str">
        <f>TimeSheet21418[[#This Row],[Day]]</f>
        <v>Monday</v>
      </c>
      <c r="C9" s="8">
        <f>IFERROR(IF($C$4=0,"",$C$4-4), "")</f>
        <v>46027</v>
      </c>
      <c r="D9" s="9"/>
      <c r="E9" s="9"/>
      <c r="F9" s="9"/>
      <c r="G9" s="19"/>
      <c r="H9" s="9">
        <f>IFERROR(SUM(D9:G9), "")</f>
        <v>0</v>
      </c>
      <c r="J9" s="1"/>
      <c r="K9" s="1" t="str">
        <f>TimeSheet2141843222630[[#This Row],[Day]]</f>
        <v>Monday</v>
      </c>
      <c r="L9" s="8">
        <f t="shared" si="0"/>
        <v>46041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6" t="str">
        <f>TimeSheet21418[[#This Row],[Day]]</f>
        <v>Tuesday</v>
      </c>
      <c r="C10" s="8">
        <f>IFERROR(IF($C$4=0,"",$C$4-3), "")</f>
        <v>46028</v>
      </c>
      <c r="D10" s="9"/>
      <c r="E10" s="9"/>
      <c r="F10" s="9"/>
      <c r="G10" s="19"/>
      <c r="H10" s="9">
        <f>IFERROR(SUM(D10:G10), "")</f>
        <v>0</v>
      </c>
      <c r="J10" s="1"/>
      <c r="K10" s="1" t="str">
        <f>TimeSheet2141843222630[[#This Row],[Day]]</f>
        <v>Tuesday</v>
      </c>
      <c r="L10" s="8">
        <f t="shared" si="0"/>
        <v>46042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6" t="str">
        <f>TimeSheet21418[[#This Row],[Day]]</f>
        <v>Wednesday</v>
      </c>
      <c r="C11" s="8">
        <f>IFERROR(IF($C$4=0,"",$C$4-2), "")</f>
        <v>46029</v>
      </c>
      <c r="D11" s="9"/>
      <c r="E11" s="9"/>
      <c r="F11" s="9"/>
      <c r="G11" s="19"/>
      <c r="H11" s="9">
        <f>IFERROR(SUM(D11:G11), "")</f>
        <v>0</v>
      </c>
      <c r="J11" s="1"/>
      <c r="K11" s="1" t="str">
        <f>TimeSheet2141843222630[[#This Row],[Day]]</f>
        <v>Wednesday</v>
      </c>
      <c r="L11" s="8">
        <f t="shared" si="0"/>
        <v>46043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6" t="str">
        <f>TimeSheet21418[[#This Row],[Day]]</f>
        <v>Thursday</v>
      </c>
      <c r="C12" s="8">
        <f>IFERROR(IF($C$4=0,"",$C$4-1), "")</f>
        <v>46030</v>
      </c>
      <c r="D12" s="9"/>
      <c r="E12" s="9"/>
      <c r="F12" s="9"/>
      <c r="G12" s="19"/>
      <c r="H12" s="9">
        <f t="shared" ref="H12:H13" si="1">IFERROR(SUM(D12:G12), "")</f>
        <v>0</v>
      </c>
      <c r="J12" s="1"/>
      <c r="K12" s="1" t="str">
        <f>TimeSheet2141843222630[[#This Row],[Day]]</f>
        <v>Thursday</v>
      </c>
      <c r="L12" s="8">
        <f t="shared" si="0"/>
        <v>46044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6" t="str">
        <f>TimeSheet21418[[#This Row],[Day]]</f>
        <v>Friday</v>
      </c>
      <c r="C13" s="8">
        <f>IFERROR(IF($C$4=0,"",$C$4), "")</f>
        <v>46031</v>
      </c>
      <c r="D13" s="9"/>
      <c r="E13" s="9"/>
      <c r="F13" s="9"/>
      <c r="G13" s="19"/>
      <c r="H13" s="9">
        <f t="shared" si="1"/>
        <v>0</v>
      </c>
      <c r="J13" s="1"/>
      <c r="K13" s="1" t="str">
        <f>TimeSheet2141843222630[[#This Row],[Day]]</f>
        <v>Friday</v>
      </c>
      <c r="L13" s="8">
        <f>L4</f>
        <v>46045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8"/>
      <c r="J15" s="1"/>
      <c r="K15" s="1"/>
      <c r="L15" s="1"/>
      <c r="M15" s="23"/>
      <c r="N15" s="23"/>
      <c r="O15" s="23"/>
      <c r="P15" s="23"/>
      <c r="Q15" s="18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v>45779</v>
      </c>
      <c r="J16" s="1"/>
      <c r="K16" s="1"/>
      <c r="L16" s="1"/>
      <c r="M16" s="24" t="s">
        <v>10</v>
      </c>
      <c r="N16" s="25"/>
      <c r="O16" s="25"/>
      <c r="P16" s="25"/>
      <c r="Q16" s="22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46038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46052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46032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TimeSheet2471519511232731[[#This Row],[Day]]</f>
        <v>Saturday</v>
      </c>
      <c r="L25" s="8">
        <f t="shared" ref="L25:L30" si="5">L26-1</f>
        <v>46046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46033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TimeSheet2471519511232731[[#This Row],[Day]]</f>
        <v>Sunday</v>
      </c>
      <c r="L26" s="8">
        <f t="shared" si="5"/>
        <v>46047</v>
      </c>
      <c r="M26" s="9"/>
      <c r="N26" s="9"/>
      <c r="O26" s="9"/>
      <c r="P26" s="10"/>
      <c r="Q26" s="9">
        <f>IFERROR(SUM(M26:P26), "")</f>
        <v>0</v>
      </c>
    </row>
    <row r="27" spans="1:17" ht="59.4" customHeight="1">
      <c r="A27" s="1"/>
      <c r="B27" s="16" t="str">
        <f t="shared" si="3"/>
        <v>Monday</v>
      </c>
      <c r="C27" s="8">
        <f t="shared" si="4"/>
        <v>46034</v>
      </c>
      <c r="D27" s="9">
        <v>8</v>
      </c>
      <c r="E27" s="9"/>
      <c r="F27" s="9"/>
      <c r="G27" s="41" t="s">
        <v>34</v>
      </c>
      <c r="H27" s="9">
        <f>IFERROR(SUM(D27:G27), "")</f>
        <v>8</v>
      </c>
      <c r="J27" s="1"/>
      <c r="K27" s="1" t="str">
        <f>TimeSheet2471519511232731[[#This Row],[Day]]</f>
        <v>Monday</v>
      </c>
      <c r="L27" s="8">
        <f t="shared" si="5"/>
        <v>46048</v>
      </c>
      <c r="M27" s="9"/>
      <c r="N27" s="9"/>
      <c r="O27" s="9"/>
      <c r="P27" s="20"/>
      <c r="Q27" s="9">
        <f>IFERROR(SUM(M27:P27), "")</f>
        <v>0</v>
      </c>
    </row>
    <row r="28" spans="1:17" ht="42.6" customHeight="1">
      <c r="A28" s="1"/>
      <c r="B28" s="16" t="str">
        <f t="shared" si="3"/>
        <v>Tuesday</v>
      </c>
      <c r="C28" s="8">
        <f t="shared" si="4"/>
        <v>46035</v>
      </c>
      <c r="D28" s="9">
        <v>8</v>
      </c>
      <c r="E28" s="9"/>
      <c r="F28" s="9"/>
      <c r="G28" s="41" t="s">
        <v>35</v>
      </c>
      <c r="H28" s="9">
        <f>IFERROR(SUM(D28:G28), "")</f>
        <v>8</v>
      </c>
      <c r="J28" s="1"/>
      <c r="K28" s="1" t="str">
        <f>TimeSheet2471519511232731[[#This Row],[Day]]</f>
        <v>Tuesday</v>
      </c>
      <c r="L28" s="8">
        <f t="shared" si="5"/>
        <v>46049</v>
      </c>
      <c r="M28" s="9"/>
      <c r="N28" s="9"/>
      <c r="O28" s="9"/>
      <c r="P28" s="20"/>
      <c r="Q28" s="9">
        <f>IFERROR(SUM(M28:P28), "")</f>
        <v>0</v>
      </c>
    </row>
    <row r="29" spans="1:17" ht="33.6" customHeight="1">
      <c r="A29" s="1"/>
      <c r="B29" s="16" t="str">
        <f t="shared" si="3"/>
        <v>Wednesday</v>
      </c>
      <c r="C29" s="8">
        <f t="shared" si="4"/>
        <v>46036</v>
      </c>
      <c r="D29" s="9">
        <v>8</v>
      </c>
      <c r="E29" s="9"/>
      <c r="F29" s="9"/>
      <c r="G29" s="37" t="s">
        <v>36</v>
      </c>
      <c r="H29" s="9">
        <f>IFERROR(SUM(D29:G29), "")</f>
        <v>8</v>
      </c>
      <c r="J29" s="1"/>
      <c r="K29" s="1" t="str">
        <f>TimeSheet2471519511232731[[#This Row],[Day]]</f>
        <v>Wednesday</v>
      </c>
      <c r="L29" s="8">
        <f t="shared" si="5"/>
        <v>46050</v>
      </c>
      <c r="M29" s="9"/>
      <c r="N29" s="9"/>
      <c r="O29" s="9"/>
      <c r="P29" s="10"/>
      <c r="Q29" s="9">
        <f>IFERROR(SUM(M29:P29), "")</f>
        <v>0</v>
      </c>
    </row>
    <row r="30" spans="1:17" ht="37.799999999999997" customHeight="1">
      <c r="A30" s="1"/>
      <c r="B30" s="16" t="str">
        <f t="shared" si="3"/>
        <v>Thursday</v>
      </c>
      <c r="C30" s="8">
        <f t="shared" si="4"/>
        <v>46037</v>
      </c>
      <c r="D30" s="9">
        <v>8</v>
      </c>
      <c r="E30" s="9"/>
      <c r="F30" s="9"/>
      <c r="G30" s="37" t="s">
        <v>37</v>
      </c>
      <c r="H30" s="9">
        <f t="shared" ref="H30:H31" si="6">IFERROR(SUM(D30:G30), "")</f>
        <v>8</v>
      </c>
      <c r="J30" s="1"/>
      <c r="K30" s="1" t="str">
        <f>TimeSheet2471519511232731[[#This Row],[Day]]</f>
        <v>Thursday</v>
      </c>
      <c r="L30" s="8">
        <f t="shared" si="5"/>
        <v>46051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40.200000000000003" customHeight="1">
      <c r="A31" s="1"/>
      <c r="B31" s="16" t="str">
        <f t="shared" si="3"/>
        <v>Friday</v>
      </c>
      <c r="C31" s="8">
        <f>C22</f>
        <v>46038</v>
      </c>
      <c r="D31" s="9">
        <v>8</v>
      </c>
      <c r="E31" s="9"/>
      <c r="F31" s="9"/>
      <c r="G31" s="40" t="s">
        <v>38</v>
      </c>
      <c r="H31" s="9">
        <f t="shared" si="6"/>
        <v>8</v>
      </c>
      <c r="J31" s="1"/>
      <c r="K31" s="1" t="str">
        <f>TimeSheet2471519511232731[[#This Row],[Day]]</f>
        <v>Friday</v>
      </c>
      <c r="L31" s="8">
        <f>L22</f>
        <v>46052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40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40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8"/>
      <c r="J33" s="1"/>
      <c r="K33" s="1"/>
      <c r="L33" s="1"/>
      <c r="M33" s="23"/>
      <c r="N33" s="23"/>
      <c r="O33" s="23"/>
      <c r="P33" s="23"/>
      <c r="Q33" s="18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45786</v>
      </c>
      <c r="J34" s="1"/>
      <c r="K34" s="1"/>
      <c r="L34" s="1"/>
      <c r="M34" s="24" t="s">
        <v>10</v>
      </c>
      <c r="N34" s="25"/>
      <c r="O34" s="25"/>
      <c r="P34" s="25"/>
      <c r="Q34" s="17" t="s">
        <v>19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700-000000000000}"/>
    <dataValidation allowBlank="1" showInputMessage="1" showErrorMessage="1" prompt="Title of this worksheet is in this cell" sqref="B1:H1 B19:H19 K19:Q19 K1:Q1" xr:uid="{00000000-0002-0000-0700-000001000000}"/>
    <dataValidation allowBlank="1" showInputMessage="1" showErrorMessage="1" prompt="Enter Company Name in this cell. Enter employee details in cells below and Week ending date in cell C5" sqref="B2 B20 K20 K2" xr:uid="{00000000-0002-0000-0700-000002000000}"/>
    <dataValidation allowBlank="1" showInputMessage="1" showErrorMessage="1" prompt="Enter Employee name in cell at right" sqref="B3 B21 K21 K3" xr:uid="{00000000-0002-0000-0700-000003000000}"/>
    <dataValidation allowBlank="1" showInputMessage="1" showErrorMessage="1" prompt="Enter Employee name in this cell" sqref="C3:D3 C21:D21 L21:M21 L3:M3" xr:uid="{00000000-0002-0000-0700-000004000000}"/>
    <dataValidation allowBlank="1" showInputMessage="1" showErrorMessage="1" prompt="Enter Employee phone number in cell at right" sqref="F3 F21 O21 O3" xr:uid="{00000000-0002-0000-0700-000005000000}"/>
    <dataValidation allowBlank="1" showInputMessage="1" showErrorMessage="1" prompt="Enter Employee phone number in this cell" sqref="G3:H3 G21:H21 P21:Q21 P3:Q3" xr:uid="{00000000-0002-0000-0700-000006000000}"/>
    <dataValidation allowBlank="1" showInputMessage="1" showErrorMessage="1" prompt="Enter Regular Hours in this column under this heading" sqref="D6 D24 M6 M24" xr:uid="{00000000-0002-0000-0700-000007000000}"/>
    <dataValidation allowBlank="1" showInputMessage="1" showErrorMessage="1" prompt="Date is automatically updated in this column under this heading based on Week ending date in cell C5" sqref="C6 C24 L6 L24" xr:uid="{00000000-0002-0000-0700-000008000000}"/>
    <dataValidation allowBlank="1" showInputMessage="1" showErrorMessage="1" prompt="Enter Overtime Hours in this column under this heading" sqref="E6 E24 N6 N24" xr:uid="{00000000-0002-0000-0700-000009000000}"/>
    <dataValidation allowBlank="1" showInputMessage="1" showErrorMessage="1" prompt="Enter Sick hours in this column under this heading" sqref="F6 F24 O6 O24" xr:uid="{00000000-0002-0000-0700-00000A000000}"/>
    <dataValidation allowBlank="1" showInputMessage="1" showErrorMessage="1" prompt="Enter Vacation hours in this column under this heading" sqref="G6 G24 P6 P24" xr:uid="{00000000-0002-0000-0700-00000B000000}"/>
    <dataValidation allowBlank="1" showInputMessage="1" showErrorMessage="1" prompt="Total Hours for each weekday are automatically calculated in this column under this heading" sqref="H6 H24 Q6 Q24" xr:uid="{00000000-0002-0000-0700-00000C000000}"/>
    <dataValidation allowBlank="1" showInputMessage="1" showErrorMessage="1" prompt="Total hours for the entire period are automatically calculated in cells at right" sqref="C14 C32 L14 L32" xr:uid="{00000000-0002-0000-0700-00000D000000}"/>
    <dataValidation allowBlank="1" showInputMessage="1" showErrorMessage="1" prompt="Enter Employee signature in this cell" sqref="D15:G15 D33:G33 M15:P15 M33:P33" xr:uid="{00000000-0002-0000-0700-00000E000000}"/>
    <dataValidation allowBlank="1" showInputMessage="1" showErrorMessage="1" prompt="Enter Date in this cell" sqref="H15 H33 Q15 Q33" xr:uid="{00000000-0002-0000-0700-00000F000000}"/>
    <dataValidation allowBlank="1" showInputMessage="1" showErrorMessage="1" prompt="Enter Week ending date in cell at right" sqref="B4 B22 K22 K4" xr:uid="{00000000-0002-0000-0700-000010000000}"/>
    <dataValidation allowBlank="1" showInputMessage="1" showErrorMessage="1" prompt="Enter Week ending date in this cell" sqref="C4 C22 L22 L4" xr:uid="{00000000-0002-0000-0700-000011000000}"/>
    <dataValidation allowBlank="1" showInputMessage="1" showErrorMessage="1" prompt="Weekdays are automatically updated in this column under this heading" sqref="B6 B24 K6 K24" xr:uid="{00000000-0002-0000-07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5"/>
  <sheetViews>
    <sheetView tabSelected="1" workbookViewId="0">
      <selection activeCell="G11" sqref="G11"/>
    </sheetView>
  </sheetViews>
  <sheetFormatPr defaultColWidth="11.19921875" defaultRowHeight="13.8"/>
  <cols>
    <col min="2" max="6" width="15.69921875" customWidth="1"/>
    <col min="7" max="7" width="28.898437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'Jan 26'!A2+H14+H32+Q14+Q32</f>
        <v>328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14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Marko Stojanović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46059</v>
      </c>
      <c r="D4" s="29"/>
      <c r="E4" s="1"/>
      <c r="F4" s="1"/>
      <c r="G4" s="1"/>
      <c r="H4" s="1"/>
      <c r="J4" s="1"/>
      <c r="K4" s="5" t="s">
        <v>2</v>
      </c>
      <c r="L4" s="29">
        <f>C22+7</f>
        <v>46073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46053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TimeSheet214184322263034[[#This Row],[Day]]</f>
        <v>Saturday</v>
      </c>
      <c r="L7" s="8">
        <f t="shared" ref="L7:L12" si="0">L8-1</f>
        <v>46067</v>
      </c>
      <c r="M7" s="9"/>
      <c r="N7" s="9"/>
      <c r="O7" s="9"/>
      <c r="P7" s="10"/>
      <c r="Q7" s="9">
        <f>IFERROR(SUM(M7:P7), "")</f>
        <v>0</v>
      </c>
    </row>
    <row r="8" spans="1:17" ht="19.8" customHeight="1">
      <c r="A8" s="1"/>
      <c r="B8" s="16" t="str">
        <f>TimeSheet21418[[#This Row],[Day]]</f>
        <v>Sunday</v>
      </c>
      <c r="C8" s="8">
        <f>IFERROR(IF($C$4=0,"",$C$4-5), "")</f>
        <v>46054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TimeSheet214184322263034[[#This Row],[Day]]</f>
        <v>Sunday</v>
      </c>
      <c r="L8" s="8">
        <f t="shared" si="0"/>
        <v>46068</v>
      </c>
      <c r="M8" s="9"/>
      <c r="N8" s="9"/>
      <c r="O8" s="9"/>
      <c r="P8" s="10"/>
      <c r="Q8" s="9">
        <f>IFERROR(SUM(M8:P8), "")</f>
        <v>0</v>
      </c>
    </row>
    <row r="9" spans="1:17" ht="34.200000000000003" customHeight="1">
      <c r="A9" s="1"/>
      <c r="B9" s="16" t="str">
        <f>TimeSheet21418[[#This Row],[Day]]</f>
        <v>Monday</v>
      </c>
      <c r="C9" s="8">
        <f>IFERROR(IF($C$4=0,"",$C$4-4), "")</f>
        <v>46055</v>
      </c>
      <c r="D9" s="9">
        <v>8</v>
      </c>
      <c r="E9" s="9"/>
      <c r="F9" s="9"/>
      <c r="G9" s="38" t="s">
        <v>41</v>
      </c>
      <c r="H9" s="9">
        <f>IFERROR(SUM(D9:G9), "")</f>
        <v>8</v>
      </c>
      <c r="J9" s="1"/>
      <c r="K9" s="1" t="str">
        <f>TimeSheet214184322263034[[#This Row],[Day]]</f>
        <v>Monday</v>
      </c>
      <c r="L9" s="8">
        <f t="shared" si="0"/>
        <v>46069</v>
      </c>
      <c r="M9" s="9">
        <v>8</v>
      </c>
      <c r="N9" s="9"/>
      <c r="O9" s="9"/>
      <c r="P9" s="10"/>
      <c r="Q9" s="9">
        <f>IFERROR(SUM(M9:P9), "")</f>
        <v>8</v>
      </c>
    </row>
    <row r="10" spans="1:17" ht="36.6" customHeight="1">
      <c r="A10" s="1"/>
      <c r="B10" s="16" t="str">
        <f>TimeSheet21418[[#This Row],[Day]]</f>
        <v>Tuesday</v>
      </c>
      <c r="C10" s="8">
        <f>IFERROR(IF($C$4=0,"",$C$4-3), "")</f>
        <v>46056</v>
      </c>
      <c r="D10" s="9">
        <v>8</v>
      </c>
      <c r="E10" s="9"/>
      <c r="F10" s="9"/>
      <c r="G10" s="38" t="s">
        <v>39</v>
      </c>
      <c r="H10" s="9">
        <f>IFERROR(SUM(D10:G10), "")</f>
        <v>8</v>
      </c>
      <c r="J10" s="1"/>
      <c r="K10" s="1" t="str">
        <f>TimeSheet214184322263034[[#This Row],[Day]]</f>
        <v>Tuesday</v>
      </c>
      <c r="L10" s="8">
        <f t="shared" si="0"/>
        <v>46070</v>
      </c>
      <c r="M10" s="9">
        <v>8</v>
      </c>
      <c r="N10" s="9"/>
      <c r="O10" s="9"/>
      <c r="P10" s="10"/>
      <c r="Q10" s="9">
        <f>IFERROR(SUM(M10:P10), "")</f>
        <v>8</v>
      </c>
    </row>
    <row r="11" spans="1:17" ht="33.6" customHeight="1">
      <c r="A11" s="1"/>
      <c r="B11" s="16" t="str">
        <f>TimeSheet21418[[#This Row],[Day]]</f>
        <v>Wednesday</v>
      </c>
      <c r="C11" s="8">
        <f>IFERROR(IF($C$4=0,"",$C$4-2), "")</f>
        <v>46057</v>
      </c>
      <c r="D11" s="9">
        <v>8</v>
      </c>
      <c r="E11" s="9"/>
      <c r="F11" s="9"/>
      <c r="G11" s="38" t="s">
        <v>39</v>
      </c>
      <c r="H11" s="9">
        <f>IFERROR(SUM(D11:G11), "")</f>
        <v>8</v>
      </c>
      <c r="J11" s="1"/>
      <c r="K11" s="1" t="str">
        <f>TimeSheet214184322263034[[#This Row],[Day]]</f>
        <v>Wednesday</v>
      </c>
      <c r="L11" s="8">
        <f t="shared" si="0"/>
        <v>46071</v>
      </c>
      <c r="M11" s="9">
        <v>8</v>
      </c>
      <c r="N11" s="9"/>
      <c r="O11" s="9"/>
      <c r="P11" s="10"/>
      <c r="Q11" s="9">
        <f>IFERROR(SUM(M11:P11), "")</f>
        <v>8</v>
      </c>
    </row>
    <row r="12" spans="1:17" ht="33" customHeight="1">
      <c r="A12" s="1"/>
      <c r="B12" s="16" t="str">
        <f>TimeSheet21418[[#This Row],[Day]]</f>
        <v>Thursday</v>
      </c>
      <c r="C12" s="8">
        <f>IFERROR(IF($C$4=0,"",$C$4-1), "")</f>
        <v>46058</v>
      </c>
      <c r="D12" s="9">
        <v>8</v>
      </c>
      <c r="E12" s="9"/>
      <c r="F12" s="9"/>
      <c r="G12" s="38" t="s">
        <v>40</v>
      </c>
      <c r="H12" s="9">
        <f t="shared" ref="H12:H13" si="1">IFERROR(SUM(D12:G12), "")</f>
        <v>8</v>
      </c>
      <c r="J12" s="1"/>
      <c r="K12" s="1" t="str">
        <f>TimeSheet214184322263034[[#This Row],[Day]]</f>
        <v>Thursday</v>
      </c>
      <c r="L12" s="8">
        <f t="shared" si="0"/>
        <v>46072</v>
      </c>
      <c r="M12" s="9">
        <v>8</v>
      </c>
      <c r="N12" s="9"/>
      <c r="O12" s="9"/>
      <c r="P12" s="10"/>
      <c r="Q12" s="9">
        <f t="shared" ref="Q12:Q13" si="2">IFERROR(SUM(M12:P12), "")</f>
        <v>8</v>
      </c>
    </row>
    <row r="13" spans="1:17" ht="31.8" customHeight="1">
      <c r="A13" s="1"/>
      <c r="B13" s="16" t="str">
        <f>TimeSheet21418[[#This Row],[Day]]</f>
        <v>Friday</v>
      </c>
      <c r="C13" s="8">
        <f>IFERROR(IF($C$4=0,"",$C$4), "")</f>
        <v>46059</v>
      </c>
      <c r="D13" s="9">
        <v>8</v>
      </c>
      <c r="E13" s="9"/>
      <c r="F13" s="9"/>
      <c r="G13" s="38" t="s">
        <v>40</v>
      </c>
      <c r="H13" s="9">
        <f t="shared" si="1"/>
        <v>8</v>
      </c>
      <c r="J13" s="1"/>
      <c r="K13" s="1" t="str">
        <f>TimeSheet214184322263034[[#This Row],[Day]]</f>
        <v>Friday</v>
      </c>
      <c r="L13" s="8">
        <f>L4</f>
        <v>46073</v>
      </c>
      <c r="M13" s="9">
        <v>8</v>
      </c>
      <c r="N13" s="9"/>
      <c r="O13" s="9"/>
      <c r="P13" s="10"/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40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8"/>
      <c r="J15" s="1"/>
      <c r="K15" s="1"/>
      <c r="L15" s="1"/>
      <c r="M15" s="23"/>
      <c r="N15" s="23"/>
      <c r="O15" s="23"/>
      <c r="P15" s="23"/>
      <c r="Q15" s="18"/>
    </row>
    <row r="16" spans="1:17" ht="32.4" customHeight="1">
      <c r="A16" s="1"/>
      <c r="B16" s="1"/>
      <c r="C16" s="1"/>
      <c r="D16" s="24" t="s">
        <v>18</v>
      </c>
      <c r="E16" s="25"/>
      <c r="F16" s="25"/>
      <c r="G16" s="25"/>
      <c r="H16" s="22">
        <f>C4</f>
        <v>46059</v>
      </c>
      <c r="J16" s="1"/>
      <c r="K16" s="1"/>
      <c r="L16" s="1"/>
      <c r="M16" s="24" t="s">
        <v>10</v>
      </c>
      <c r="N16" s="25"/>
      <c r="O16" s="25"/>
      <c r="P16" s="25"/>
      <c r="Q16" s="22">
        <v>46073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Marko Stojanović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Marko Stojanović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46066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46080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46060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TimeSheet247151951123273135[[#This Row],[Day]]</f>
        <v>Saturday</v>
      </c>
      <c r="L25" s="8">
        <f t="shared" ref="L25:L30" si="5">L26-1</f>
        <v>46074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46061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TimeSheet247151951123273135[[#This Row],[Day]]</f>
        <v>Sunday</v>
      </c>
      <c r="L26" s="8">
        <f t="shared" si="5"/>
        <v>46075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46062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TimeSheet247151951123273135[[#This Row],[Day]]</f>
        <v>Monday</v>
      </c>
      <c r="L27" s="8">
        <f t="shared" si="5"/>
        <v>46076</v>
      </c>
      <c r="M27" s="9"/>
      <c r="N27" s="9"/>
      <c r="O27" s="9"/>
      <c r="P27" s="20"/>
      <c r="Q27" s="9">
        <f>IFERROR(SUM(M27:P27), "")</f>
        <v>0</v>
      </c>
    </row>
    <row r="28" spans="1:17" ht="38.4" customHeight="1">
      <c r="A28" s="1"/>
      <c r="B28" s="16" t="str">
        <f t="shared" si="3"/>
        <v>Tuesday</v>
      </c>
      <c r="C28" s="8">
        <f t="shared" si="4"/>
        <v>46063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TimeSheet247151951123273135[[#This Row],[Day]]</f>
        <v>Tuesday</v>
      </c>
      <c r="L28" s="8">
        <f t="shared" si="5"/>
        <v>46077</v>
      </c>
      <c r="M28" s="9"/>
      <c r="N28" s="9"/>
      <c r="O28" s="9"/>
      <c r="P28" s="20"/>
      <c r="Q28" s="9">
        <f>IFERROR(SUM(M28:P28), "")</f>
        <v>0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46064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TimeSheet247151951123273135[[#This Row],[Day]]</f>
        <v>Wednesday</v>
      </c>
      <c r="L29" s="8">
        <f t="shared" si="5"/>
        <v>46078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6" t="str">
        <f t="shared" si="3"/>
        <v>Thursday</v>
      </c>
      <c r="C30" s="8">
        <f t="shared" si="4"/>
        <v>46065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TimeSheet247151951123273135[[#This Row],[Day]]</f>
        <v>Thursday</v>
      </c>
      <c r="L30" s="8">
        <f t="shared" si="5"/>
        <v>46079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6" t="str">
        <f t="shared" si="3"/>
        <v>Friday</v>
      </c>
      <c r="C31" s="8">
        <f>C22</f>
        <v>46066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TimeSheet247151951123273135[[#This Row],[Day]]</f>
        <v>Friday</v>
      </c>
      <c r="L31" s="8">
        <f>L22</f>
        <v>46080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8"/>
      <c r="J33" s="1"/>
      <c r="K33" s="1"/>
      <c r="L33" s="1"/>
      <c r="M33" s="23"/>
      <c r="N33" s="23"/>
      <c r="O33" s="23"/>
      <c r="P33" s="23"/>
      <c r="Q33" s="18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22">
        <v>46066</v>
      </c>
      <c r="J34" s="1"/>
      <c r="K34" s="1"/>
      <c r="L34" s="1"/>
      <c r="M34" s="24" t="s">
        <v>10</v>
      </c>
      <c r="N34" s="25"/>
      <c r="O34" s="25"/>
      <c r="P34" s="25"/>
      <c r="Q34" s="22">
        <v>46080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800-000000000000}"/>
    <dataValidation allowBlank="1" showInputMessage="1" showErrorMessage="1" prompt="Enter Week ending date in this cell" sqref="C4 C22 L22 L4" xr:uid="{00000000-0002-0000-0800-000001000000}"/>
    <dataValidation allowBlank="1" showInputMessage="1" showErrorMessage="1" prompt="Enter Week ending date in cell at right" sqref="B4 B22 K22 K4" xr:uid="{00000000-0002-0000-0800-000002000000}"/>
    <dataValidation allowBlank="1" showInputMessage="1" showErrorMessage="1" prompt="Enter Date in this cell" sqref="H15 H33 Q15 Q33" xr:uid="{00000000-0002-0000-0800-000003000000}"/>
    <dataValidation allowBlank="1" showInputMessage="1" showErrorMessage="1" prompt="Enter Employee signature in this cell" sqref="D15:G15 D33:G33 M15:P15 M33:P33" xr:uid="{00000000-0002-0000-0800-000004000000}"/>
    <dataValidation allowBlank="1" showInputMessage="1" showErrorMessage="1" prompt="Total hours for the entire period are automatically calculated in cells at right" sqref="C14 C32 L14 L32" xr:uid="{00000000-0002-0000-0800-000005000000}"/>
    <dataValidation allowBlank="1" showInputMessage="1" showErrorMessage="1" prompt="Total Hours for each weekday are automatically calculated in this column under this heading" sqref="H6 H24 Q6 Q24" xr:uid="{00000000-0002-0000-0800-000006000000}"/>
    <dataValidation allowBlank="1" showInputMessage="1" showErrorMessage="1" prompt="Enter Vacation hours in this column under this heading" sqref="G6 G24 P6 P24" xr:uid="{00000000-0002-0000-0800-000007000000}"/>
    <dataValidation allowBlank="1" showInputMessage="1" showErrorMessage="1" prompt="Enter Sick hours in this column under this heading" sqref="F6 F24 O6 O24" xr:uid="{00000000-0002-0000-0800-000008000000}"/>
    <dataValidation allowBlank="1" showInputMessage="1" showErrorMessage="1" prompt="Enter Overtime Hours in this column under this heading" sqref="E6 E24 N6 N24" xr:uid="{00000000-0002-0000-0800-000009000000}"/>
    <dataValidation allowBlank="1" showInputMessage="1" showErrorMessage="1" prompt="Date is automatically updated in this column under this heading based on Week ending date in cell C5" sqref="C6 C24 L6 L24" xr:uid="{00000000-0002-0000-0800-00000A000000}"/>
    <dataValidation allowBlank="1" showInputMessage="1" showErrorMessage="1" prompt="Enter Regular Hours in this column under this heading" sqref="D6 D24 M6 M24" xr:uid="{00000000-0002-0000-0800-00000B000000}"/>
    <dataValidation allowBlank="1" showInputMessage="1" showErrorMessage="1" prompt="Enter Employee phone number in this cell" sqref="G3:H3 G21:H21 P21:Q21 P3:Q3" xr:uid="{00000000-0002-0000-0800-00000C000000}"/>
    <dataValidation allowBlank="1" showInputMessage="1" showErrorMessage="1" prompt="Enter Employee phone number in cell at right" sqref="F3 F21 O21 O3" xr:uid="{00000000-0002-0000-0800-00000D000000}"/>
    <dataValidation allowBlank="1" showInputMessage="1" showErrorMessage="1" prompt="Enter Employee name in this cell" sqref="C3:D3 C21:D21 L21:M21 L3:M3" xr:uid="{00000000-0002-0000-0800-00000E000000}"/>
    <dataValidation allowBlank="1" showInputMessage="1" showErrorMessage="1" prompt="Enter Employee name in cell at right" sqref="B3 B21 K21 K3" xr:uid="{00000000-0002-0000-0800-00000F000000}"/>
    <dataValidation allowBlank="1" showInputMessage="1" showErrorMessage="1" prompt="Enter Company Name in this cell. Enter employee details in cells below and Week ending date in cell C5" sqref="B2 B20 K20 K2" xr:uid="{00000000-0002-0000-0800-000010000000}"/>
    <dataValidation allowBlank="1" showInputMessage="1" showErrorMessage="1" prompt="Title of this worksheet is in this cell" sqref="B1:H1 B19:H19 K19:Q19 K1:Q1" xr:uid="{00000000-0002-0000-08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8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 </vt:lpstr>
      <vt:lpstr>Oct 25 </vt:lpstr>
      <vt:lpstr>Nov 25</vt:lpstr>
      <vt:lpstr>Dec 25</vt:lpstr>
      <vt:lpstr>Jan 26</vt:lpstr>
      <vt:lpstr>Feb 26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PC</cp:lastModifiedBy>
  <dcterms:created xsi:type="dcterms:W3CDTF">2025-05-07T08:26:55Z</dcterms:created>
  <dcterms:modified xsi:type="dcterms:W3CDTF">2026-02-27T16:02:50Z</dcterms:modified>
</cp:coreProperties>
</file>